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erver\acc\~СИНЕРГОН ХОЛДИНГ\~ФИНАНСОВИ ОТЧЕТИ-междинни\Неконсолидиран отчет_Синергон холдинг\2026\06_2026\КФН-30.06.2026\"/>
    </mc:Choice>
  </mc:AlternateContent>
  <xr:revisionPtr revIDLastSave="0" documentId="8_{1504F628-A84A-4AB6-A534-87E0ABAE8AFE}" xr6:coauthVersionLast="47" xr6:coauthVersionMax="47" xr10:uidLastSave="{00000000-0000-0000-0000-000000000000}"/>
  <bookViews>
    <workbookView xWindow="13995" yWindow="360" windowWidth="12315" windowHeight="14970" xr2:uid="{00000000-000D-0000-FFFF-FFFF00000000}"/>
  </bookViews>
  <sheets>
    <sheet name="Balance Sheet" sheetId="1" r:id="rId1"/>
    <sheet name="Income Statement" sheetId="8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60" i="1" l="1"/>
  <c r="G70" i="1" s="1"/>
  <c r="G78" i="1" s="1"/>
  <c r="G16" i="1"/>
  <c r="G18" i="1"/>
  <c r="G19" i="1"/>
  <c r="G20" i="1"/>
  <c r="G24" i="1"/>
  <c r="G26" i="1"/>
  <c r="G32" i="1" s="1"/>
  <c r="G35" i="1" s="1"/>
  <c r="G48" i="1"/>
  <c r="G54" i="1" s="1"/>
  <c r="D90" i="1"/>
  <c r="C90" i="1"/>
  <c r="D77" i="1"/>
  <c r="D83" i="1" s="1"/>
  <c r="C77" i="1"/>
  <c r="C83" i="1" s="1"/>
  <c r="D74" i="1"/>
  <c r="C74" i="1"/>
  <c r="D63" i="1"/>
  <c r="C63" i="1"/>
  <c r="D50" i="1"/>
  <c r="C50" i="1"/>
  <c r="D38" i="1"/>
  <c r="C38" i="1"/>
  <c r="D33" i="1"/>
  <c r="D44" i="1" s="1"/>
  <c r="D54" i="1" s="1"/>
  <c r="C33" i="1"/>
  <c r="C44" i="1" s="1"/>
  <c r="D31" i="1"/>
  <c r="C31" i="1"/>
  <c r="D26" i="1"/>
  <c r="C26" i="1"/>
  <c r="D18" i="1"/>
  <c r="C18" i="1"/>
  <c r="C54" i="1" s="1"/>
  <c r="H14" i="8"/>
  <c r="G14" i="8"/>
  <c r="G13" i="8"/>
  <c r="D20" i="8"/>
  <c r="C17" i="8"/>
  <c r="C20" i="8" s="1"/>
  <c r="H60" i="1" l="1"/>
  <c r="H27" i="1"/>
  <c r="H20" i="1"/>
  <c r="H24" i="1" l="1"/>
  <c r="H48" i="1"/>
  <c r="H54" i="1" s="1"/>
  <c r="H70" i="1"/>
  <c r="H78" i="1" s="1"/>
  <c r="H16" i="1"/>
  <c r="H26" i="1"/>
  <c r="H32" i="1" s="1"/>
  <c r="E3" i="8"/>
  <c r="C27" i="8"/>
  <c r="G25" i="8"/>
  <c r="E4" i="8"/>
  <c r="H2" i="8"/>
  <c r="H25" i="8"/>
  <c r="D27" i="8"/>
  <c r="D36" i="8"/>
  <c r="C36" i="8"/>
  <c r="G94" i="1" l="1"/>
  <c r="G29" i="8"/>
  <c r="G34" i="8" s="1"/>
  <c r="C29" i="8"/>
  <c r="C34" i="8" s="1"/>
  <c r="H29" i="8"/>
  <c r="H34" i="8" s="1"/>
  <c r="D29" i="8"/>
  <c r="D34" i="8" s="1"/>
  <c r="H35" i="1"/>
  <c r="H94" i="1" s="1"/>
  <c r="C94" i="1" l="1"/>
  <c r="G31" i="8"/>
  <c r="C31" i="8"/>
  <c r="H31" i="8"/>
  <c r="D31" i="8"/>
  <c r="H35" i="8"/>
  <c r="D40" i="8"/>
  <c r="D35" i="8"/>
  <c r="D94" i="1"/>
  <c r="C35" i="8"/>
  <c r="C40" i="8"/>
  <c r="G35" i="8"/>
  <c r="G40" i="8" l="1"/>
  <c r="G43" i="8" s="1"/>
  <c r="C43" i="8"/>
  <c r="H40" i="8"/>
  <c r="H43" i="8" s="1"/>
  <c r="D43" i="8"/>
  <c r="C42" i="8" l="1"/>
  <c r="G42" i="8"/>
  <c r="H42" i="8"/>
  <c r="D42" i="8"/>
</calcChain>
</file>

<file path=xl/sharedStrings.xml><?xml version="1.0" encoding="utf-8"?>
<sst xmlns="http://schemas.openxmlformats.org/spreadsheetml/2006/main" count="429" uniqueCount="394">
  <si>
    <t>BALANCE SHEET</t>
  </si>
  <si>
    <t>Company name:</t>
  </si>
  <si>
    <t xml:space="preserve"> </t>
  </si>
  <si>
    <t>Reporting period:</t>
  </si>
  <si>
    <t>ASSETS</t>
  </si>
  <si>
    <t xml:space="preserve">Code </t>
  </si>
  <si>
    <t>Current period</t>
  </si>
  <si>
    <t>Previous period</t>
  </si>
  <si>
    <t>LIABILITIES</t>
  </si>
  <si>
    <t>А. NON-CURRENT ASSETS</t>
  </si>
  <si>
    <t>I. Property, plant and equipment</t>
  </si>
  <si>
    <t>1. Land</t>
  </si>
  <si>
    <t>2. Buildings</t>
  </si>
  <si>
    <t>3. Machinery and equipment</t>
  </si>
  <si>
    <t>4. Facilities</t>
  </si>
  <si>
    <t>5. Vehicles</t>
  </si>
  <si>
    <t>6. Office fittings</t>
  </si>
  <si>
    <t>7. Assets under construction</t>
  </si>
  <si>
    <t>Total property, plant and equipment</t>
  </si>
  <si>
    <t>II. Investment property</t>
  </si>
  <si>
    <t>III. Farm animals</t>
  </si>
  <si>
    <t>IV. Intangible assets</t>
  </si>
  <si>
    <t>1. Rights of ownership</t>
  </si>
  <si>
    <t>2. Software</t>
  </si>
  <si>
    <t>3. R&amp;D expenses</t>
  </si>
  <si>
    <t xml:space="preserve">4. Other intangible assets </t>
  </si>
  <si>
    <t>Total intangible assets</t>
  </si>
  <si>
    <t>V. Goodwill</t>
  </si>
  <si>
    <t>1. Positive goodwill</t>
  </si>
  <si>
    <t>2. Negative goodwill</t>
  </si>
  <si>
    <t>Total goodwill</t>
  </si>
  <si>
    <t>VI. Financial assets</t>
  </si>
  <si>
    <t>1. Share participations in:</t>
  </si>
  <si>
    <t>subsidiary companies</t>
  </si>
  <si>
    <t>joint ventures</t>
  </si>
  <si>
    <t>associated companies</t>
  </si>
  <si>
    <t>other companies</t>
  </si>
  <si>
    <t>2. Long-term investment securities held to maturity</t>
  </si>
  <si>
    <t>treasury bonds</t>
  </si>
  <si>
    <t>bonds</t>
  </si>
  <si>
    <t>incl. municipality bonds</t>
  </si>
  <si>
    <t>other</t>
  </si>
  <si>
    <t xml:space="preserve">3. Other financial assets </t>
  </si>
  <si>
    <t>Total long-term financial assets</t>
  </si>
  <si>
    <t>VII. Long-term trade and other receivables from:</t>
  </si>
  <si>
    <t>1. Related parties</t>
  </si>
  <si>
    <t>2. Trade loans</t>
  </si>
  <si>
    <t>3. Financial lease receivables</t>
  </si>
  <si>
    <t xml:space="preserve">4. Other long-term receivables </t>
  </si>
  <si>
    <t>Total long-term trade and other receivables</t>
  </si>
  <si>
    <t>VIII. Deferred expenses</t>
  </si>
  <si>
    <t>IX. Assets on deferred tax payments</t>
  </si>
  <si>
    <t>TOTAL NON-CURRENT ASSETS</t>
  </si>
  <si>
    <t>B. CURRENT ASSETS</t>
  </si>
  <si>
    <t>I. Inventory</t>
  </si>
  <si>
    <t>1. Materials</t>
  </si>
  <si>
    <t>2. Finished goods</t>
  </si>
  <si>
    <t>3. Goods for resale</t>
  </si>
  <si>
    <t>4. Work in progress</t>
  </si>
  <si>
    <t>5. Farm animals</t>
  </si>
  <si>
    <t>6. Other materials</t>
  </si>
  <si>
    <t>Total inventory</t>
  </si>
  <si>
    <t>II. Receivables</t>
  </si>
  <si>
    <t>1. Related parties receivables</t>
  </si>
  <si>
    <t>2. Trade accounts receivables</t>
  </si>
  <si>
    <t>3. Advance payments</t>
  </si>
  <si>
    <t>4. Trade loans</t>
  </si>
  <si>
    <t>5. Court receivables</t>
  </si>
  <si>
    <t>6. Recoverable taxes</t>
  </si>
  <si>
    <t>7. Personnel receivables</t>
  </si>
  <si>
    <t>8. Other receivables</t>
  </si>
  <si>
    <t>Total receivables</t>
  </si>
  <si>
    <t>III.Financial assets</t>
  </si>
  <si>
    <t>1. Financial assets held for trading</t>
  </si>
  <si>
    <t>derivatives</t>
  </si>
  <si>
    <t>2. Financial assets declared for sale</t>
  </si>
  <si>
    <t xml:space="preserve">3. Other current financial assets </t>
  </si>
  <si>
    <t>Total current financial assets</t>
  </si>
  <si>
    <t>IV. Cash and cash equivalents</t>
  </si>
  <si>
    <t>1. Cash</t>
  </si>
  <si>
    <t>2. Cash in banks</t>
  </si>
  <si>
    <t>3. Restricted cash</t>
  </si>
  <si>
    <t>4. Cash equivalents</t>
  </si>
  <si>
    <t>Total cash and cash equivalents</t>
  </si>
  <si>
    <t>V. Deferred expenses</t>
  </si>
  <si>
    <t>TOTAL CURRENT ASSETS</t>
  </si>
  <si>
    <t>TOTAL ASSETS</t>
  </si>
  <si>
    <t>А. SHAREHOLDERS' EQUITY</t>
  </si>
  <si>
    <t>I. Share capital</t>
  </si>
  <si>
    <t>Issued and outstanding shares</t>
  </si>
  <si>
    <t>Ordinary shares</t>
  </si>
  <si>
    <t>Preferred shares</t>
  </si>
  <si>
    <t>Treasury ordinary shares</t>
  </si>
  <si>
    <t>Treasury preferred shares</t>
  </si>
  <si>
    <t>Unpaid capital</t>
  </si>
  <si>
    <t>Total share capital</t>
  </si>
  <si>
    <t>II. Reserves</t>
  </si>
  <si>
    <t>1. Issue premiums</t>
  </si>
  <si>
    <t>2. Revaluation reserve</t>
  </si>
  <si>
    <t>3. Reserves incl.:</t>
  </si>
  <si>
    <t>general reserves</t>
  </si>
  <si>
    <t>special reserves</t>
  </si>
  <si>
    <t>other reserves</t>
  </si>
  <si>
    <t>Total reserves</t>
  </si>
  <si>
    <t>III. Retained earnings</t>
  </si>
  <si>
    <t>1. Retained earnings from previous periods</t>
  </si>
  <si>
    <t>undistributed profit</t>
  </si>
  <si>
    <t>loss not covered</t>
  </si>
  <si>
    <t>one-time effect from changes in accounting policy</t>
  </si>
  <si>
    <t>2. Current year profit</t>
  </si>
  <si>
    <t>3. Current year loss</t>
  </si>
  <si>
    <t>Total retained earnings</t>
  </si>
  <si>
    <t>TOTAL SHAREHOLDERS' EQUITY</t>
  </si>
  <si>
    <t>B. MINORITY SHAREHOLDINGS</t>
  </si>
  <si>
    <t>I. Long-term debt</t>
  </si>
  <si>
    <t>1. Due to related parties</t>
  </si>
  <si>
    <t>2.Due to financial institutions</t>
  </si>
  <si>
    <t>3. Due under ZUNK</t>
  </si>
  <si>
    <t>5. Bonds</t>
  </si>
  <si>
    <t xml:space="preserve">6. Other long-term liabilities </t>
  </si>
  <si>
    <t>Total long-term debt</t>
  </si>
  <si>
    <t>II. Other long-term liabilities</t>
  </si>
  <si>
    <t>III. Deferred revenues</t>
  </si>
  <si>
    <t>IV. Liabilities on deferred taxes</t>
  </si>
  <si>
    <t xml:space="preserve">V. Financing </t>
  </si>
  <si>
    <t>TOTAL LONG-TERM LIABILITIES</t>
  </si>
  <si>
    <t>C. LONG-TERM LIABILITIES</t>
  </si>
  <si>
    <t>D. SHORT-TERM LIABILITIES</t>
  </si>
  <si>
    <t>I. Trade and other payables</t>
  </si>
  <si>
    <t>1. Short-term borrowings</t>
  </si>
  <si>
    <t>2. Short-term part of long-term loans</t>
  </si>
  <si>
    <t>3. Short-term payables</t>
  </si>
  <si>
    <t>trade loans</t>
  </si>
  <si>
    <t>trade accounts payables</t>
  </si>
  <si>
    <t>related parties payables</t>
  </si>
  <si>
    <t>advance payments</t>
  </si>
  <si>
    <t>salaries payable</t>
  </si>
  <si>
    <t>social security payable</t>
  </si>
  <si>
    <t>tax payable</t>
  </si>
  <si>
    <t xml:space="preserve">4. Other </t>
  </si>
  <si>
    <t>5. Provisions</t>
  </si>
  <si>
    <t>Total trade and other payables</t>
  </si>
  <si>
    <t>II. Other short-term liabilities</t>
  </si>
  <si>
    <t>IV. Financing</t>
  </si>
  <si>
    <t>TOTAL SHORT-TERM LIABILITIES</t>
  </si>
  <si>
    <t>TOTAL LIABILITIES</t>
  </si>
  <si>
    <t>INCOME STATEMENT</t>
  </si>
  <si>
    <t>REVENUES</t>
  </si>
  <si>
    <t>(thousand BGN)</t>
  </si>
  <si>
    <t>I. Operating expenses</t>
  </si>
  <si>
    <t>А. Expenditures</t>
  </si>
  <si>
    <t>2. External services</t>
  </si>
  <si>
    <t>3. Depreciation</t>
  </si>
  <si>
    <t>4. Salaries</t>
  </si>
  <si>
    <t>5. Social security</t>
  </si>
  <si>
    <t>6. Net book value of assets sold (finished goods excluded)</t>
  </si>
  <si>
    <t>7. Assets under construction and write off of assets</t>
  </si>
  <si>
    <t>8. Other expenses</t>
  </si>
  <si>
    <t>incl. impairment of assets</t>
  </si>
  <si>
    <t>incl. provisions</t>
  </si>
  <si>
    <t>Total operating expenses:</t>
  </si>
  <si>
    <t>II. Financial expenses</t>
  </si>
  <si>
    <t>1. Interest expenses</t>
  </si>
  <si>
    <t>2. Losses from operations with financial assets and instruments</t>
  </si>
  <si>
    <t>3. Losses from foreign exchange operations</t>
  </si>
  <si>
    <t xml:space="preserve">4. Other financial expenses </t>
  </si>
  <si>
    <t>Total financial expenses:</t>
  </si>
  <si>
    <t>B. Total operating expenses</t>
  </si>
  <si>
    <t>C.  Profit/(loss) from operations</t>
  </si>
  <si>
    <t>III. Share in the profit of associated and joint companies</t>
  </si>
  <si>
    <t>D. Total expenses</t>
  </si>
  <si>
    <t>V. Tax expense</t>
  </si>
  <si>
    <t>1.Corporate profit tax</t>
  </si>
  <si>
    <t>2. Expenses/(gains) on deferred corporate taxes</t>
  </si>
  <si>
    <t>3. Other taxes</t>
  </si>
  <si>
    <t>F. Profit after taxes</t>
  </si>
  <si>
    <t>incl. from minotiry shareholding</t>
  </si>
  <si>
    <t>Total</t>
  </si>
  <si>
    <t>А. Revenues</t>
  </si>
  <si>
    <t>I. Net revenues from the sale of:</t>
  </si>
  <si>
    <t>1. Finished goods</t>
  </si>
  <si>
    <t>2. Goods for sale</t>
  </si>
  <si>
    <t>3. Services</t>
  </si>
  <si>
    <t>Total net revenues from sale</t>
  </si>
  <si>
    <t>II. Revenues from financing for fixed assets</t>
  </si>
  <si>
    <t>incl. government grants</t>
  </si>
  <si>
    <t>III. Financial income</t>
  </si>
  <si>
    <t>1. Interest revenue</t>
  </si>
  <si>
    <t>2. Divident income</t>
  </si>
  <si>
    <t>3. Gains from operations with financial assets and instruments</t>
  </si>
  <si>
    <t>4. Gains from foreign exchange operations</t>
  </si>
  <si>
    <t>5. Other financial income</t>
  </si>
  <si>
    <t>Total financial income</t>
  </si>
  <si>
    <t>B.   Total revenues before extraordinary activities</t>
  </si>
  <si>
    <t>C. Operating loss</t>
  </si>
  <si>
    <t>IV. Share in the loss of associated and joint companies</t>
  </si>
  <si>
    <t>V. Extraordinary revenues</t>
  </si>
  <si>
    <t>D. Total revenues</t>
  </si>
  <si>
    <t>E. Loss before taxes</t>
  </si>
  <si>
    <t>F. Loss after taxes</t>
  </si>
  <si>
    <t>incl. from minority shareholdings</t>
  </si>
  <si>
    <t>G. Net loss</t>
  </si>
  <si>
    <t>Type of statement: consolidated/non-consolidated:</t>
  </si>
  <si>
    <t>a</t>
  </si>
  <si>
    <t>b</t>
  </si>
  <si>
    <t>8. Other</t>
  </si>
  <si>
    <t>E. Profit before tax</t>
  </si>
  <si>
    <t>G. Net profit</t>
  </si>
  <si>
    <t>UIC</t>
  </si>
  <si>
    <t>1-0011</t>
  </si>
  <si>
    <t>1-0012</t>
  </si>
  <si>
    <t>1-0013</t>
  </si>
  <si>
    <t>1-0014</t>
  </si>
  <si>
    <t>1-0015</t>
  </si>
  <si>
    <t>1-0017-1</t>
  </si>
  <si>
    <t>1-0018</t>
  </si>
  <si>
    <t>1-0017</t>
  </si>
  <si>
    <t>1-0010</t>
  </si>
  <si>
    <t>1-0041</t>
  </si>
  <si>
    <t>1-0016</t>
  </si>
  <si>
    <t>1-0021</t>
  </si>
  <si>
    <t>1-0022</t>
  </si>
  <si>
    <t>1-0023</t>
  </si>
  <si>
    <t>1-0024</t>
  </si>
  <si>
    <t>1-0020</t>
  </si>
  <si>
    <t>1-0051</t>
  </si>
  <si>
    <t>1-0052</t>
  </si>
  <si>
    <t>1-0050</t>
  </si>
  <si>
    <t>1-0031</t>
  </si>
  <si>
    <t>1-0032</t>
  </si>
  <si>
    <t>1-0033</t>
  </si>
  <si>
    <t>1-0034</t>
  </si>
  <si>
    <t>1-0035</t>
  </si>
  <si>
    <t>1-0042</t>
  </si>
  <si>
    <t>1-0042-1</t>
  </si>
  <si>
    <t>1-0042-2</t>
  </si>
  <si>
    <t>1-0042-3</t>
  </si>
  <si>
    <t>1-0042-4</t>
  </si>
  <si>
    <t>1-0042-5</t>
  </si>
  <si>
    <t>1-0040</t>
  </si>
  <si>
    <t>1-0044</t>
  </si>
  <si>
    <t>1-0045</t>
  </si>
  <si>
    <t>1-0046-1</t>
  </si>
  <si>
    <t>1-0046</t>
  </si>
  <si>
    <t>1-0040-1</t>
  </si>
  <si>
    <t>1-0060</t>
  </si>
  <si>
    <t>1-0060-1</t>
  </si>
  <si>
    <t>1-0100</t>
  </si>
  <si>
    <t>1-0071</t>
  </si>
  <si>
    <t>1-0072</t>
  </si>
  <si>
    <t>1-0073</t>
  </si>
  <si>
    <t>1-0076</t>
  </si>
  <si>
    <t>1-0074</t>
  </si>
  <si>
    <t>1-0077</t>
  </si>
  <si>
    <t>1-0070</t>
  </si>
  <si>
    <t>1-0081</t>
  </si>
  <si>
    <t>1-0082</t>
  </si>
  <si>
    <t>1-0086-1</t>
  </si>
  <si>
    <t>1-0083</t>
  </si>
  <si>
    <t>1-0084</t>
  </si>
  <si>
    <t>1-0085</t>
  </si>
  <si>
    <t>1-0086-2</t>
  </si>
  <si>
    <t>1-0086</t>
  </si>
  <si>
    <t>1-0080</t>
  </si>
  <si>
    <t>1-0093</t>
  </si>
  <si>
    <t>1-0093-1</t>
  </si>
  <si>
    <t>1-0093-2</t>
  </si>
  <si>
    <t>1-0093-3</t>
  </si>
  <si>
    <t>1-0093-4</t>
  </si>
  <si>
    <t>1-0095</t>
  </si>
  <si>
    <t>1-0090</t>
  </si>
  <si>
    <t>1-0151</t>
  </si>
  <si>
    <t>1-0153</t>
  </si>
  <si>
    <t>1-0155</t>
  </si>
  <si>
    <t>1-0157</t>
  </si>
  <si>
    <t>1-0150</t>
  </si>
  <si>
    <t>1-0160</t>
  </si>
  <si>
    <t>1-0200</t>
  </si>
  <si>
    <t>1-0300</t>
  </si>
  <si>
    <t>1-0411</t>
  </si>
  <si>
    <t>1-0411-1</t>
  </si>
  <si>
    <t>1-0411-2</t>
  </si>
  <si>
    <t>1-0417</t>
  </si>
  <si>
    <t>1-0417-1</t>
  </si>
  <si>
    <t>1-0416</t>
  </si>
  <si>
    <t>1-0410</t>
  </si>
  <si>
    <t>1-0421</t>
  </si>
  <si>
    <t>1-0422</t>
  </si>
  <si>
    <t>1-0423</t>
  </si>
  <si>
    <t>1-0424</t>
  </si>
  <si>
    <t>1-0425</t>
  </si>
  <si>
    <t>1-0426</t>
  </si>
  <si>
    <t>1-0420</t>
  </si>
  <si>
    <t>1-0451</t>
  </si>
  <si>
    <t>1-0452</t>
  </si>
  <si>
    <t>1-0453</t>
  </si>
  <si>
    <t>1-0451-1</t>
  </si>
  <si>
    <t>1-0454</t>
  </si>
  <si>
    <t>1-0455</t>
  </si>
  <si>
    <t>1-0450</t>
  </si>
  <si>
    <t>1-0400</t>
  </si>
  <si>
    <t>1-0400-1</t>
  </si>
  <si>
    <t>1-0511</t>
  </si>
  <si>
    <t>1-0512</t>
  </si>
  <si>
    <t>1-0512-1</t>
  </si>
  <si>
    <t>1-0514</t>
  </si>
  <si>
    <t>1-0515</t>
  </si>
  <si>
    <t>1-0517</t>
  </si>
  <si>
    <t>1-0510</t>
  </si>
  <si>
    <t>1-0510-1</t>
  </si>
  <si>
    <t>1-0520</t>
  </si>
  <si>
    <t>1-0516</t>
  </si>
  <si>
    <t>1-0520-1</t>
  </si>
  <si>
    <t>1-0500</t>
  </si>
  <si>
    <t>1-0612</t>
  </si>
  <si>
    <t>1-0510-2</t>
  </si>
  <si>
    <t>1-0630</t>
  </si>
  <si>
    <t>1-0611</t>
  </si>
  <si>
    <t>1-0614</t>
  </si>
  <si>
    <t>1-0613</t>
  </si>
  <si>
    <t>1-0613-1</t>
  </si>
  <si>
    <t>1-0615</t>
  </si>
  <si>
    <t>1-0616</t>
  </si>
  <si>
    <t>1-0617</t>
  </si>
  <si>
    <t>1-0618</t>
  </si>
  <si>
    <t>1-0619</t>
  </si>
  <si>
    <t>1-0610</t>
  </si>
  <si>
    <t>1-0610-1</t>
  </si>
  <si>
    <t>1-0700</t>
  </si>
  <si>
    <t>1-0700-1</t>
  </si>
  <si>
    <t>1-0750</t>
  </si>
  <si>
    <t>1-0800</t>
  </si>
  <si>
    <t>2-1120</t>
  </si>
  <si>
    <t>2-1130</t>
  </si>
  <si>
    <t>2-1160</t>
  </si>
  <si>
    <t>2-1140</t>
  </si>
  <si>
    <t>2-1150</t>
  </si>
  <si>
    <t>2-1010</t>
  </si>
  <si>
    <t>2-1030</t>
  </si>
  <si>
    <t>2-1170</t>
  </si>
  <si>
    <t>2-1171</t>
  </si>
  <si>
    <t>2-1172</t>
  </si>
  <si>
    <t>2-1100</t>
  </si>
  <si>
    <t>2-1210</t>
  </si>
  <si>
    <t>2-1220</t>
  </si>
  <si>
    <t>2-1230</t>
  </si>
  <si>
    <t>2-1240</t>
  </si>
  <si>
    <t>2-1200</t>
  </si>
  <si>
    <t>2-1300</t>
  </si>
  <si>
    <t>2-1310</t>
  </si>
  <si>
    <t>2-1250-1</t>
  </si>
  <si>
    <t>2-1250</t>
  </si>
  <si>
    <t>2-1350</t>
  </si>
  <si>
    <t>2-1400</t>
  </si>
  <si>
    <t>2-1450</t>
  </si>
  <si>
    <t>2-1451</t>
  </si>
  <si>
    <t>2-1452</t>
  </si>
  <si>
    <t>2-1453</t>
  </si>
  <si>
    <t>2-0454</t>
  </si>
  <si>
    <t>2-0454-1</t>
  </si>
  <si>
    <t>2-0454-2</t>
  </si>
  <si>
    <t>2-1500</t>
  </si>
  <si>
    <t>2-1551</t>
  </si>
  <si>
    <t>2-1552</t>
  </si>
  <si>
    <t>2-1560</t>
  </si>
  <si>
    <t>2-1556</t>
  </si>
  <si>
    <t>2-1610</t>
  </si>
  <si>
    <t>2-1620</t>
  </si>
  <si>
    <t>2-1621</t>
  </si>
  <si>
    <t>2-1710</t>
  </si>
  <si>
    <t>2-1721</t>
  </si>
  <si>
    <t>2-1730</t>
  </si>
  <si>
    <t>2-1740</t>
  </si>
  <si>
    <t>2-1745</t>
  </si>
  <si>
    <t>2-1700</t>
  </si>
  <si>
    <t>2-1600</t>
  </si>
  <si>
    <t>2-1810</t>
  </si>
  <si>
    <t>2-1810-1</t>
  </si>
  <si>
    <t>2-1750</t>
  </si>
  <si>
    <t>2-1800</t>
  </si>
  <si>
    <t>2-1850</t>
  </si>
  <si>
    <t>2-0455</t>
  </si>
  <si>
    <t>2-0455-1</t>
  </si>
  <si>
    <t>2-0455-2</t>
  </si>
  <si>
    <t>2-1900</t>
  </si>
  <si>
    <t>"Synergon Holding" Plc</t>
  </si>
  <si>
    <t>1</t>
  </si>
  <si>
    <t>2</t>
  </si>
  <si>
    <t>VI. Non-current Assets Held for Sale</t>
  </si>
  <si>
    <t>IV. Loss of discontinued operations</t>
  </si>
  <si>
    <t>Interim non-consolidated</t>
  </si>
  <si>
    <t>EXPENSES</t>
  </si>
  <si>
    <t>(thousand EUR)</t>
  </si>
  <si>
    <t>01.01.2026 - 30.06.2026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</si>
</sst>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;\(#,##0\)"/>
  </numFmts>
  <fonts count="24">
    <font>
      <sz val="10"/>
      <name val="Arial"/>
    </font>
    <font>
      <b/>
      <sz val="11"/>
      <name val="Times New Roman"/>
      <family val="1"/>
      <charset val="204"/>
    </font>
    <font>
      <sz val="10"/>
      <name val="Timok"/>
      <family val="2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Arial"/>
      <family val="2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9"/>
      <name val="Times New Roman Cyr"/>
      <family val="1"/>
      <charset val="204"/>
    </font>
    <font>
      <b/>
      <i/>
      <sz val="9"/>
      <name val="Times New Roman"/>
      <family val="1"/>
      <charset val="204"/>
    </font>
    <font>
      <sz val="9"/>
      <color indexed="10"/>
      <name val="Times New Roman Cyr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name val="Arial"/>
      <family val="2"/>
      <charset val="204"/>
    </font>
    <font>
      <sz val="12"/>
      <name val="Times New Roman Cyr"/>
      <family val="1"/>
      <charset val="204"/>
    </font>
    <font>
      <b/>
      <i/>
      <sz val="12"/>
      <name val="Times New Roman Cyr"/>
      <family val="1"/>
      <charset val="204"/>
    </font>
    <font>
      <b/>
      <sz val="12"/>
      <name val="Times New Roman Cyr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4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0"/>
      <name val="TmsCyr"/>
      <charset val="204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2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2" fillId="0" borderId="0"/>
    <xf numFmtId="0" fontId="2" fillId="0" borderId="0"/>
    <xf numFmtId="0" fontId="2" fillId="0" borderId="0"/>
    <xf numFmtId="0" fontId="23" fillId="0" borderId="0"/>
  </cellStyleXfs>
  <cellXfs count="185">
    <xf numFmtId="0" fontId="0" fillId="0" borderId="0" xfId="0"/>
    <xf numFmtId="0" fontId="4" fillId="0" borderId="0" xfId="1" applyFont="1" applyAlignment="1">
      <alignment vertical="top"/>
    </xf>
    <xf numFmtId="1" fontId="4" fillId="0" borderId="0" xfId="1" applyNumberFormat="1" applyFont="1" applyAlignment="1">
      <alignment vertical="top"/>
    </xf>
    <xf numFmtId="0" fontId="4" fillId="0" borderId="0" xfId="1" applyFont="1" applyAlignment="1" applyProtection="1">
      <alignment vertical="top" wrapText="1"/>
      <protection locked="0"/>
    </xf>
    <xf numFmtId="1" fontId="4" fillId="0" borderId="0" xfId="1" applyNumberFormat="1" applyFont="1" applyAlignment="1" applyProtection="1">
      <alignment vertical="top" wrapText="1"/>
      <protection locked="0"/>
    </xf>
    <xf numFmtId="0" fontId="8" fillId="0" borderId="0" xfId="3" applyFont="1"/>
    <xf numFmtId="0" fontId="6" fillId="0" borderId="0" xfId="1" applyFont="1" applyAlignment="1" applyProtection="1">
      <alignment horizontal="left" vertical="top" wrapText="1"/>
      <protection locked="0"/>
    </xf>
    <xf numFmtId="3" fontId="6" fillId="0" borderId="2" xfId="3" applyNumberFormat="1" applyFont="1" applyBorder="1" applyAlignment="1">
      <alignment vertical="center"/>
    </xf>
    <xf numFmtId="0" fontId="8" fillId="0" borderId="2" xfId="3" applyFont="1" applyBorder="1" applyAlignment="1">
      <alignment wrapText="1"/>
    </xf>
    <xf numFmtId="0" fontId="8" fillId="0" borderId="2" xfId="3" applyFont="1" applyBorder="1"/>
    <xf numFmtId="0" fontId="7" fillId="0" borderId="2" xfId="3" applyFont="1" applyBorder="1"/>
    <xf numFmtId="3" fontId="7" fillId="0" borderId="2" xfId="3" applyNumberFormat="1" applyFont="1" applyBorder="1" applyAlignment="1">
      <alignment vertical="center"/>
    </xf>
    <xf numFmtId="0" fontId="7" fillId="0" borderId="0" xfId="3" applyFont="1" applyAlignment="1">
      <alignment wrapText="1"/>
    </xf>
    <xf numFmtId="0" fontId="6" fillId="0" borderId="0" xfId="3" applyFont="1" applyAlignment="1" applyProtection="1">
      <alignment wrapText="1"/>
      <protection locked="0"/>
    </xf>
    <xf numFmtId="1" fontId="7" fillId="0" borderId="0" xfId="3" applyNumberFormat="1" applyFont="1" applyProtection="1">
      <protection locked="0"/>
    </xf>
    <xf numFmtId="0" fontId="6" fillId="0" borderId="0" xfId="3" applyFont="1" applyAlignment="1" applyProtection="1">
      <alignment horizontal="right" vertical="center" wrapText="1"/>
      <protection locked="0"/>
    </xf>
    <xf numFmtId="0" fontId="8" fillId="0" borderId="0" xfId="3" applyFont="1" applyAlignment="1" applyProtection="1">
      <alignment wrapText="1"/>
      <protection locked="0"/>
    </xf>
    <xf numFmtId="1" fontId="8" fillId="0" borderId="0" xfId="3" applyNumberFormat="1" applyFont="1" applyProtection="1">
      <protection locked="0"/>
    </xf>
    <xf numFmtId="0" fontId="6" fillId="0" borderId="0" xfId="0" applyFont="1" applyAlignment="1">
      <alignment horizontal="left" vertical="top"/>
    </xf>
    <xf numFmtId="0" fontId="6" fillId="0" borderId="0" xfId="0" applyFont="1" applyAlignment="1" applyProtection="1">
      <alignment horizontal="left" vertical="top"/>
      <protection locked="0"/>
    </xf>
    <xf numFmtId="0" fontId="10" fillId="0" borderId="0" xfId="3" applyFont="1" applyAlignment="1">
      <alignment vertical="center" wrapText="1"/>
    </xf>
    <xf numFmtId="0" fontId="10" fillId="0" borderId="0" xfId="3" applyFont="1" applyAlignment="1" applyProtection="1">
      <alignment vertical="center" wrapText="1"/>
      <protection locked="0"/>
    </xf>
    <xf numFmtId="0" fontId="8" fillId="0" borderId="0" xfId="3" applyFont="1" applyAlignment="1">
      <alignment wrapText="1"/>
    </xf>
    <xf numFmtId="1" fontId="8" fillId="0" borderId="0" xfId="3" applyNumberFormat="1" applyFont="1"/>
    <xf numFmtId="0" fontId="1" fillId="0" borderId="0" xfId="0" applyFont="1" applyAlignment="1" applyProtection="1">
      <alignment horizontal="left" vertical="top"/>
      <protection locked="0"/>
    </xf>
    <xf numFmtId="49" fontId="1" fillId="0" borderId="0" xfId="1" applyNumberFormat="1" applyFont="1" applyAlignment="1" applyProtection="1">
      <alignment vertical="top" wrapText="1"/>
      <protection locked="0"/>
    </xf>
    <xf numFmtId="0" fontId="3" fillId="0" borderId="0" xfId="1" applyFont="1" applyAlignment="1" applyProtection="1">
      <alignment horizontal="left" vertical="top"/>
      <protection locked="0"/>
    </xf>
    <xf numFmtId="0" fontId="11" fillId="0" borderId="2" xfId="1" applyFont="1" applyBorder="1" applyAlignment="1" applyProtection="1">
      <alignment horizontal="left" vertical="top"/>
      <protection locked="0"/>
    </xf>
    <xf numFmtId="0" fontId="11" fillId="0" borderId="0" xfId="1" applyFont="1" applyAlignment="1" applyProtection="1">
      <alignment horizontal="left" vertical="top" wrapText="1"/>
      <protection locked="0"/>
    </xf>
    <xf numFmtId="0" fontId="14" fillId="0" borderId="0" xfId="0" applyFont="1" applyAlignment="1">
      <alignment vertical="top"/>
    </xf>
    <xf numFmtId="0" fontId="11" fillId="0" borderId="0" xfId="1" applyFont="1" applyAlignment="1" applyProtection="1">
      <alignment vertical="top" wrapText="1"/>
      <protection locked="0"/>
    </xf>
    <xf numFmtId="0" fontId="11" fillId="0" borderId="0" xfId="1" applyFont="1" applyAlignment="1" applyProtection="1">
      <alignment horizontal="center" vertical="top"/>
      <protection locked="0"/>
    </xf>
    <xf numFmtId="0" fontId="11" fillId="0" borderId="0" xfId="2" applyFont="1" applyAlignment="1" applyProtection="1">
      <alignment wrapText="1"/>
      <protection locked="0"/>
    </xf>
    <xf numFmtId="0" fontId="11" fillId="0" borderId="1" xfId="1" applyFont="1" applyBorder="1" applyAlignment="1">
      <alignment horizontal="center" vertical="top" wrapText="1"/>
    </xf>
    <xf numFmtId="14" fontId="11" fillId="0" borderId="1" xfId="1" applyNumberFormat="1" applyFont="1" applyBorder="1" applyAlignment="1">
      <alignment horizontal="center" vertical="top" wrapText="1"/>
    </xf>
    <xf numFmtId="0" fontId="11" fillId="0" borderId="8" xfId="1" applyFont="1" applyBorder="1" applyAlignment="1">
      <alignment horizontal="center" vertical="top" wrapText="1"/>
    </xf>
    <xf numFmtId="0" fontId="12" fillId="0" borderId="2" xfId="1" applyFont="1" applyBorder="1" applyAlignment="1">
      <alignment vertical="top" wrapText="1"/>
    </xf>
    <xf numFmtId="0" fontId="12" fillId="0" borderId="3" xfId="1" applyFont="1" applyBorder="1" applyAlignment="1">
      <alignment vertical="top" wrapText="1"/>
    </xf>
    <xf numFmtId="0" fontId="12" fillId="0" borderId="0" xfId="1" applyFont="1" applyAlignment="1" applyProtection="1">
      <alignment vertical="top" wrapText="1"/>
      <protection locked="0"/>
    </xf>
    <xf numFmtId="3" fontId="12" fillId="0" borderId="2" xfId="3" applyNumberFormat="1" applyFont="1" applyBorder="1" applyAlignment="1">
      <alignment vertical="center"/>
    </xf>
    <xf numFmtId="0" fontId="12" fillId="0" borderId="9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vertical="center" wrapText="1"/>
    </xf>
    <xf numFmtId="0" fontId="11" fillId="0" borderId="9" xfId="3" applyFont="1" applyBorder="1" applyAlignment="1">
      <alignment horizontal="center" vertical="center" wrapText="1"/>
    </xf>
    <xf numFmtId="0" fontId="13" fillId="0" borderId="9" xfId="3" applyFont="1" applyBorder="1" applyAlignment="1">
      <alignment horizontal="center" wrapText="1"/>
    </xf>
    <xf numFmtId="49" fontId="12" fillId="0" borderId="9" xfId="3" applyNumberFormat="1" applyFont="1" applyBorder="1" applyAlignment="1">
      <alignment horizontal="center" vertical="center" wrapText="1"/>
    </xf>
    <xf numFmtId="49" fontId="11" fillId="0" borderId="2" xfId="3" applyNumberFormat="1" applyFont="1" applyBorder="1" applyAlignment="1">
      <alignment horizontal="center" vertical="center" wrapText="1"/>
    </xf>
    <xf numFmtId="3" fontId="11" fillId="0" borderId="9" xfId="3" applyNumberFormat="1" applyFont="1" applyBorder="1" applyAlignment="1">
      <alignment vertical="center"/>
    </xf>
    <xf numFmtId="3" fontId="11" fillId="0" borderId="2" xfId="3" applyNumberFormat="1" applyFont="1" applyBorder="1" applyAlignment="1">
      <alignment vertical="center"/>
    </xf>
    <xf numFmtId="3" fontId="12" fillId="0" borderId="2" xfId="3" applyNumberFormat="1" applyFont="1" applyBorder="1"/>
    <xf numFmtId="49" fontId="15" fillId="0" borderId="2" xfId="3" applyNumberFormat="1" applyFont="1" applyBorder="1" applyAlignment="1">
      <alignment horizontal="center" wrapText="1"/>
    </xf>
    <xf numFmtId="49" fontId="16" fillId="0" borderId="2" xfId="3" applyNumberFormat="1" applyFont="1" applyBorder="1" applyAlignment="1">
      <alignment horizontal="center" wrapText="1"/>
    </xf>
    <xf numFmtId="0" fontId="15" fillId="0" borderId="2" xfId="3" applyFont="1" applyBorder="1" applyAlignment="1">
      <alignment horizontal="center" wrapText="1"/>
    </xf>
    <xf numFmtId="0" fontId="16" fillId="0" borderId="2" xfId="3" applyFont="1" applyBorder="1" applyAlignment="1">
      <alignment horizontal="center" wrapText="1"/>
    </xf>
    <xf numFmtId="0" fontId="15" fillId="0" borderId="2" xfId="3" applyFont="1" applyBorder="1" applyAlignment="1">
      <alignment wrapText="1"/>
    </xf>
    <xf numFmtId="3" fontId="15" fillId="0" borderId="2" xfId="3" applyNumberFormat="1" applyFont="1" applyBorder="1"/>
    <xf numFmtId="0" fontId="15" fillId="0" borderId="2" xfId="3" applyFont="1" applyBorder="1" applyAlignment="1">
      <alignment horizontal="centerContinuous" wrapText="1"/>
    </xf>
    <xf numFmtId="49" fontId="17" fillId="0" borderId="2" xfId="3" applyNumberFormat="1" applyFont="1" applyBorder="1" applyAlignment="1">
      <alignment horizontal="centerContinuous" wrapText="1"/>
    </xf>
    <xf numFmtId="0" fontId="12" fillId="0" borderId="0" xfId="1" applyFont="1" applyAlignment="1" applyProtection="1">
      <alignment horizontal="left" vertical="top" wrapText="1"/>
      <protection locked="0"/>
    </xf>
    <xf numFmtId="0" fontId="12" fillId="0" borderId="0" xfId="1" applyFont="1" applyAlignment="1" applyProtection="1">
      <alignment vertical="top"/>
      <protection locked="0"/>
    </xf>
    <xf numFmtId="0" fontId="12" fillId="2" borderId="2" xfId="0" applyFont="1" applyFill="1" applyBorder="1" applyAlignment="1">
      <alignment vertical="top" wrapText="1"/>
    </xf>
    <xf numFmtId="3" fontId="12" fillId="0" borderId="2" xfId="1" applyNumberFormat="1" applyFont="1" applyBorder="1" applyAlignment="1">
      <alignment vertical="top" wrapText="1"/>
    </xf>
    <xf numFmtId="3" fontId="11" fillId="0" borderId="10" xfId="1" applyNumberFormat="1" applyFont="1" applyBorder="1" applyAlignment="1">
      <alignment vertical="top" wrapText="1"/>
    </xf>
    <xf numFmtId="3" fontId="12" fillId="0" borderId="2" xfId="0" applyNumberFormat="1" applyFont="1" applyBorder="1" applyAlignment="1">
      <alignment vertical="top" wrapText="1"/>
    </xf>
    <xf numFmtId="1" fontId="12" fillId="2" borderId="2" xfId="1" applyNumberFormat="1" applyFont="1" applyFill="1" applyBorder="1" applyAlignment="1" applyProtection="1">
      <alignment vertical="top" wrapText="1"/>
      <protection locked="0"/>
    </xf>
    <xf numFmtId="3" fontId="12" fillId="3" borderId="2" xfId="1" applyNumberFormat="1" applyFont="1" applyFill="1" applyBorder="1" applyAlignment="1" applyProtection="1">
      <alignment vertical="top" wrapText="1"/>
      <protection locked="0"/>
    </xf>
    <xf numFmtId="3" fontId="12" fillId="4" borderId="2" xfId="1" applyNumberFormat="1" applyFont="1" applyFill="1" applyBorder="1" applyAlignment="1" applyProtection="1">
      <alignment vertical="top" wrapText="1"/>
      <protection locked="0"/>
    </xf>
    <xf numFmtId="3" fontId="12" fillId="5" borderId="2" xfId="1" applyNumberFormat="1" applyFont="1" applyFill="1" applyBorder="1" applyAlignment="1" applyProtection="1">
      <alignment vertical="top" wrapText="1"/>
      <protection locked="0"/>
    </xf>
    <xf numFmtId="3" fontId="11" fillId="0" borderId="2" xfId="1" applyNumberFormat="1" applyFont="1" applyBorder="1" applyAlignment="1">
      <alignment vertical="top" wrapText="1"/>
    </xf>
    <xf numFmtId="3" fontId="11" fillId="0" borderId="4" xfId="1" applyNumberFormat="1" applyFont="1" applyBorder="1" applyAlignment="1">
      <alignment vertical="top" wrapText="1"/>
    </xf>
    <xf numFmtId="0" fontId="1" fillId="0" borderId="12" xfId="1" applyFont="1" applyBorder="1" applyAlignment="1">
      <alignment horizontal="center" vertical="center"/>
    </xf>
    <xf numFmtId="49" fontId="11" fillId="0" borderId="8" xfId="1" applyNumberFormat="1" applyFont="1" applyBorder="1" applyAlignment="1">
      <alignment horizontal="center" vertical="top" wrapText="1"/>
    </xf>
    <xf numFmtId="49" fontId="11" fillId="0" borderId="6" xfId="1" applyNumberFormat="1" applyFont="1" applyBorder="1" applyAlignment="1">
      <alignment horizontal="center" vertical="top" wrapText="1"/>
    </xf>
    <xf numFmtId="49" fontId="11" fillId="0" borderId="2" xfId="1" applyNumberFormat="1" applyFont="1" applyBorder="1" applyAlignment="1">
      <alignment horizontal="center" vertical="top" wrapText="1"/>
    </xf>
    <xf numFmtId="49" fontId="11" fillId="0" borderId="13" xfId="1" applyNumberFormat="1" applyFont="1" applyBorder="1" applyAlignment="1">
      <alignment horizontal="center" vertical="top" wrapText="1"/>
    </xf>
    <xf numFmtId="49" fontId="11" fillId="0" borderId="1" xfId="1" applyNumberFormat="1" applyFont="1" applyBorder="1" applyAlignment="1">
      <alignment horizontal="center" vertical="center" wrapText="1"/>
    </xf>
    <xf numFmtId="49" fontId="11" fillId="0" borderId="8" xfId="1" applyNumberFormat="1" applyFont="1" applyBorder="1" applyAlignment="1">
      <alignment horizontal="center" vertical="center" wrapText="1"/>
    </xf>
    <xf numFmtId="0" fontId="18" fillId="6" borderId="2" xfId="1" applyFont="1" applyFill="1" applyBorder="1" applyAlignment="1">
      <alignment horizontal="left" vertical="top" wrapText="1"/>
    </xf>
    <xf numFmtId="0" fontId="19" fillId="6" borderId="2" xfId="1" applyFont="1" applyFill="1" applyBorder="1" applyAlignment="1">
      <alignment vertical="top" wrapText="1"/>
    </xf>
    <xf numFmtId="1" fontId="19" fillId="6" borderId="2" xfId="1" applyNumberFormat="1" applyFont="1" applyFill="1" applyBorder="1" applyAlignment="1">
      <alignment vertical="top" wrapText="1"/>
    </xf>
    <xf numFmtId="1" fontId="19" fillId="6" borderId="2" xfId="0" applyNumberFormat="1" applyFont="1" applyFill="1" applyBorder="1" applyAlignment="1">
      <alignment vertical="top" wrapText="1"/>
    </xf>
    <xf numFmtId="1" fontId="18" fillId="6" borderId="2" xfId="1" applyNumberFormat="1" applyFont="1" applyFill="1" applyBorder="1" applyAlignment="1">
      <alignment vertical="top" wrapText="1"/>
    </xf>
    <xf numFmtId="0" fontId="18" fillId="6" borderId="2" xfId="1" applyFont="1" applyFill="1" applyBorder="1" applyAlignment="1">
      <alignment vertical="top" wrapText="1"/>
    </xf>
    <xf numFmtId="49" fontId="18" fillId="6" borderId="4" xfId="1" applyNumberFormat="1" applyFont="1" applyFill="1" applyBorder="1" applyAlignment="1">
      <alignment vertical="center" wrapText="1"/>
    </xf>
    <xf numFmtId="0" fontId="18" fillId="6" borderId="14" xfId="1" applyFont="1" applyFill="1" applyBorder="1" applyAlignment="1">
      <alignment horizontal="left" vertical="top" wrapText="1"/>
    </xf>
    <xf numFmtId="0" fontId="19" fillId="6" borderId="12" xfId="1" applyFont="1" applyFill="1" applyBorder="1" applyAlignment="1">
      <alignment vertical="top" wrapText="1"/>
    </xf>
    <xf numFmtId="0" fontId="18" fillId="6" borderId="12" xfId="1" applyFont="1" applyFill="1" applyBorder="1" applyAlignment="1">
      <alignment vertical="top" wrapText="1"/>
    </xf>
    <xf numFmtId="0" fontId="18" fillId="6" borderId="15" xfId="1" applyFont="1" applyFill="1" applyBorder="1" applyAlignment="1">
      <alignment vertical="top" wrapText="1"/>
    </xf>
    <xf numFmtId="0" fontId="11" fillId="0" borderId="16" xfId="1" applyFont="1" applyBorder="1" applyAlignment="1">
      <alignment horizontal="center" vertical="center"/>
    </xf>
    <xf numFmtId="164" fontId="3" fillId="4" borderId="2" xfId="1" applyNumberFormat="1" applyFont="1" applyFill="1" applyBorder="1" applyAlignment="1" applyProtection="1">
      <alignment vertical="top" wrapText="1"/>
      <protection locked="0"/>
    </xf>
    <xf numFmtId="0" fontId="11" fillId="0" borderId="2" xfId="3" applyFont="1" applyBorder="1" applyAlignment="1">
      <alignment vertical="center" wrapText="1"/>
    </xf>
    <xf numFmtId="0" fontId="12" fillId="0" borderId="2" xfId="3" applyFont="1" applyBorder="1" applyAlignment="1">
      <alignment vertical="center" wrapText="1"/>
    </xf>
    <xf numFmtId="0" fontId="12" fillId="0" borderId="2" xfId="3" applyFont="1" applyBorder="1" applyAlignment="1">
      <alignment horizontal="left" vertical="center" wrapText="1"/>
    </xf>
    <xf numFmtId="0" fontId="12" fillId="0" borderId="2" xfId="3" applyFont="1" applyBorder="1" applyAlignment="1">
      <alignment horizontal="right" vertical="center" wrapText="1"/>
    </xf>
    <xf numFmtId="0" fontId="13" fillId="0" borderId="2" xfId="3" applyFont="1" applyBorder="1" applyAlignment="1">
      <alignment vertical="center" wrapText="1"/>
    </xf>
    <xf numFmtId="0" fontId="13" fillId="0" borderId="2" xfId="3" applyFont="1" applyBorder="1" applyAlignment="1">
      <alignment horizontal="right" vertical="center" wrapText="1"/>
    </xf>
    <xf numFmtId="0" fontId="15" fillId="0" borderId="2" xfId="3" applyFont="1" applyBorder="1" applyAlignment="1">
      <alignment horizontal="left" vertical="center" wrapText="1"/>
    </xf>
    <xf numFmtId="0" fontId="17" fillId="0" borderId="2" xfId="3" applyFont="1" applyBorder="1" applyAlignment="1">
      <alignment horizontal="left" vertical="center" wrapText="1"/>
    </xf>
    <xf numFmtId="0" fontId="11" fillId="0" borderId="2" xfId="3" applyFont="1" applyBorder="1" applyAlignment="1">
      <alignment horizontal="left" vertical="center" wrapText="1"/>
    </xf>
    <xf numFmtId="0" fontId="12" fillId="0" borderId="2" xfId="3" applyFont="1" applyBorder="1" applyAlignment="1">
      <alignment wrapText="1"/>
    </xf>
    <xf numFmtId="0" fontId="20" fillId="0" borderId="2" xfId="3" applyFont="1" applyBorder="1" applyAlignment="1">
      <alignment vertical="center" wrapText="1"/>
    </xf>
    <xf numFmtId="0" fontId="18" fillId="0" borderId="2" xfId="3" applyFont="1" applyBorder="1" applyAlignment="1">
      <alignment vertical="center" wrapText="1"/>
    </xf>
    <xf numFmtId="3" fontId="12" fillId="3" borderId="2" xfId="3" applyNumberFormat="1" applyFont="1" applyFill="1" applyBorder="1" applyAlignment="1" applyProtection="1">
      <alignment vertical="center"/>
      <protection locked="0"/>
    </xf>
    <xf numFmtId="3" fontId="12" fillId="3" borderId="9" xfId="3" applyNumberFormat="1" applyFont="1" applyFill="1" applyBorder="1" applyAlignment="1" applyProtection="1">
      <alignment vertical="center"/>
      <protection locked="0"/>
    </xf>
    <xf numFmtId="3" fontId="11" fillId="5" borderId="9" xfId="3" applyNumberFormat="1" applyFont="1" applyFill="1" applyBorder="1" applyAlignment="1" applyProtection="1">
      <alignment vertical="center"/>
      <protection locked="0"/>
    </xf>
    <xf numFmtId="3" fontId="11" fillId="3" borderId="9" xfId="3" applyNumberFormat="1" applyFont="1" applyFill="1" applyBorder="1" applyAlignment="1" applyProtection="1">
      <alignment vertical="center"/>
      <protection locked="0"/>
    </xf>
    <xf numFmtId="3" fontId="11" fillId="3" borderId="2" xfId="3" applyNumberFormat="1" applyFont="1" applyFill="1" applyBorder="1" applyAlignment="1" applyProtection="1">
      <alignment vertical="center"/>
      <protection locked="0"/>
    </xf>
    <xf numFmtId="3" fontId="12" fillId="3" borderId="2" xfId="3" applyNumberFormat="1" applyFont="1" applyFill="1" applyBorder="1" applyProtection="1">
      <protection locked="0"/>
    </xf>
    <xf numFmtId="3" fontId="12" fillId="5" borderId="9" xfId="3" applyNumberFormat="1" applyFont="1" applyFill="1" applyBorder="1" applyAlignment="1" applyProtection="1">
      <alignment vertical="center"/>
      <protection locked="0"/>
    </xf>
    <xf numFmtId="3" fontId="12" fillId="3" borderId="2" xfId="1" applyNumberFormat="1" applyFont="1" applyFill="1" applyBorder="1" applyAlignment="1" applyProtection="1">
      <alignment vertical="center"/>
      <protection locked="0"/>
    </xf>
    <xf numFmtId="0" fontId="11" fillId="0" borderId="0" xfId="1" applyFont="1" applyAlignment="1" applyProtection="1">
      <alignment horizontal="right" vertical="top"/>
      <protection locked="0"/>
    </xf>
    <xf numFmtId="0" fontId="11" fillId="0" borderId="0" xfId="2" applyFont="1" applyAlignment="1" applyProtection="1">
      <alignment horizontal="right"/>
      <protection locked="0"/>
    </xf>
    <xf numFmtId="0" fontId="11" fillId="0" borderId="11" xfId="1" applyFont="1" applyBorder="1" applyAlignment="1" applyProtection="1">
      <alignment vertical="top"/>
      <protection locked="0"/>
    </xf>
    <xf numFmtId="0" fontId="11" fillId="0" borderId="0" xfId="1" applyFont="1" applyAlignment="1" applyProtection="1">
      <alignment horizontal="left" vertical="top"/>
      <protection locked="0"/>
    </xf>
    <xf numFmtId="0" fontId="21" fillId="0" borderId="0" xfId="1" applyFont="1" applyAlignment="1" applyProtection="1">
      <alignment horizontal="left" vertical="top"/>
      <protection locked="0"/>
    </xf>
    <xf numFmtId="0" fontId="19" fillId="6" borderId="2" xfId="0" applyFont="1" applyFill="1" applyBorder="1" applyAlignment="1">
      <alignment vertical="top" wrapText="1"/>
    </xf>
    <xf numFmtId="49" fontId="19" fillId="6" borderId="2" xfId="1" applyNumberFormat="1" applyFont="1" applyFill="1" applyBorder="1" applyAlignment="1">
      <alignment vertical="top" wrapText="1"/>
    </xf>
    <xf numFmtId="0" fontId="11" fillId="0" borderId="2" xfId="1" applyFont="1" applyBorder="1" applyAlignment="1" applyProtection="1">
      <alignment horizontal="center" vertical="top" wrapText="1"/>
      <protection locked="0"/>
    </xf>
    <xf numFmtId="0" fontId="11" fillId="0" borderId="2" xfId="1" applyFont="1" applyBorder="1" applyAlignment="1" applyProtection="1">
      <alignment horizontal="center" vertical="top"/>
      <protection locked="0"/>
    </xf>
    <xf numFmtId="14" fontId="11" fillId="0" borderId="2" xfId="1" applyNumberFormat="1" applyFont="1" applyBorder="1" applyAlignment="1" applyProtection="1">
      <alignment horizontal="center" vertical="top" wrapText="1"/>
      <protection locked="0"/>
    </xf>
    <xf numFmtId="0" fontId="11" fillId="0" borderId="1" xfId="1" applyFont="1" applyBorder="1" applyAlignment="1">
      <alignment horizontal="center" vertical="center"/>
    </xf>
    <xf numFmtId="0" fontId="1" fillId="0" borderId="2" xfId="1" applyFont="1" applyBorder="1" applyAlignment="1">
      <alignment horizontal="center" vertical="center"/>
    </xf>
    <xf numFmtId="0" fontId="11" fillId="0" borderId="17" xfId="1" applyFont="1" applyBorder="1" applyAlignment="1">
      <alignment horizontal="center" vertical="top" wrapText="1"/>
    </xf>
    <xf numFmtId="0" fontId="11" fillId="0" borderId="13" xfId="1" applyFont="1" applyBorder="1" applyAlignment="1">
      <alignment horizontal="center" vertical="top" wrapText="1"/>
    </xf>
    <xf numFmtId="0" fontId="6" fillId="0" borderId="9" xfId="3" applyFont="1" applyBorder="1" applyAlignment="1">
      <alignment vertical="center" wrapText="1"/>
    </xf>
    <xf numFmtId="0" fontId="9" fillId="0" borderId="9" xfId="3" applyFont="1" applyBorder="1" applyAlignment="1">
      <alignment vertical="center" wrapText="1"/>
    </xf>
    <xf numFmtId="3" fontId="12" fillId="0" borderId="9" xfId="3" applyNumberFormat="1" applyFont="1" applyBorder="1" applyAlignment="1">
      <alignment horizontal="center" vertical="center"/>
    </xf>
    <xf numFmtId="3" fontId="13" fillId="0" borderId="9" xfId="3" applyNumberFormat="1" applyFont="1" applyBorder="1" applyAlignment="1">
      <alignment horizontal="center" vertical="center"/>
    </xf>
    <xf numFmtId="49" fontId="11" fillId="0" borderId="9" xfId="3" applyNumberFormat="1" applyFont="1" applyBorder="1" applyAlignment="1">
      <alignment horizontal="center" vertical="center" wrapText="1"/>
    </xf>
    <xf numFmtId="0" fontId="11" fillId="0" borderId="13" xfId="3" applyFont="1" applyBorder="1" applyAlignment="1">
      <alignment horizontal="center" vertical="center" wrapText="1"/>
    </xf>
    <xf numFmtId="1" fontId="19" fillId="6" borderId="8" xfId="0" applyNumberFormat="1" applyFont="1" applyFill="1" applyBorder="1" applyAlignment="1">
      <alignment vertical="top" wrapText="1"/>
    </xf>
    <xf numFmtId="3" fontId="12" fillId="0" borderId="8" xfId="0" applyNumberFormat="1" applyFont="1" applyBorder="1" applyAlignment="1">
      <alignment vertical="top" wrapText="1"/>
    </xf>
    <xf numFmtId="0" fontId="19" fillId="6" borderId="7" xfId="1" applyFont="1" applyFill="1" applyBorder="1" applyAlignment="1">
      <alignment vertical="top" wrapText="1"/>
    </xf>
    <xf numFmtId="3" fontId="12" fillId="0" borderId="7" xfId="0" applyNumberFormat="1" applyFont="1" applyBorder="1" applyAlignment="1">
      <alignment vertical="top" wrapText="1"/>
    </xf>
    <xf numFmtId="49" fontId="11" fillId="0" borderId="2" xfId="1" applyNumberFormat="1" applyFont="1" applyBorder="1" applyAlignment="1">
      <alignment horizontal="center" vertical="center" wrapText="1"/>
    </xf>
    <xf numFmtId="0" fontId="12" fillId="0" borderId="2" xfId="1" applyFont="1" applyBorder="1" applyAlignment="1">
      <alignment horizontal="center" vertical="center" wrapText="1"/>
    </xf>
    <xf numFmtId="49" fontId="12" fillId="0" borderId="2" xfId="1" applyNumberFormat="1" applyFont="1" applyBorder="1" applyAlignment="1">
      <alignment horizontal="center" vertical="center" wrapText="1"/>
    </xf>
    <xf numFmtId="49" fontId="13" fillId="0" borderId="2" xfId="1" applyNumberFormat="1" applyFont="1" applyBorder="1" applyAlignment="1">
      <alignment horizontal="center" vertical="center" wrapText="1"/>
    </xf>
    <xf numFmtId="49" fontId="12" fillId="0" borderId="3" xfId="1" applyNumberFormat="1" applyFont="1" applyBorder="1" applyAlignment="1">
      <alignment horizontal="center" vertical="center" wrapText="1"/>
    </xf>
    <xf numFmtId="49" fontId="11" fillId="0" borderId="4" xfId="1" applyNumberFormat="1" applyFont="1" applyBorder="1" applyAlignment="1">
      <alignment horizontal="center" vertical="center" wrapText="1"/>
    </xf>
    <xf numFmtId="49" fontId="11" fillId="2" borderId="3" xfId="1" applyNumberFormat="1" applyFont="1" applyFill="1" applyBorder="1" applyAlignment="1">
      <alignment horizontal="center" vertical="center" wrapText="1"/>
    </xf>
    <xf numFmtId="1" fontId="12" fillId="2" borderId="3" xfId="1" applyNumberFormat="1" applyFont="1" applyFill="1" applyBorder="1" applyAlignment="1">
      <alignment horizontal="center" vertical="center" wrapText="1"/>
    </xf>
    <xf numFmtId="1" fontId="12" fillId="0" borderId="3" xfId="1" applyNumberFormat="1" applyFont="1" applyBorder="1" applyAlignment="1">
      <alignment horizontal="center" vertical="center" wrapText="1"/>
    </xf>
    <xf numFmtId="1" fontId="13" fillId="0" borderId="3" xfId="1" applyNumberFormat="1" applyFont="1" applyBorder="1" applyAlignment="1">
      <alignment horizontal="center" vertical="center" wrapText="1"/>
    </xf>
    <xf numFmtId="1" fontId="11" fillId="0" borderId="5" xfId="1" applyNumberFormat="1" applyFont="1" applyBorder="1" applyAlignment="1">
      <alignment horizontal="center" vertical="center" wrapText="1"/>
    </xf>
    <xf numFmtId="1" fontId="12" fillId="0" borderId="6" xfId="0" applyNumberFormat="1" applyFont="1" applyBorder="1" applyAlignment="1">
      <alignment horizontal="center" vertical="center" wrapText="1"/>
    </xf>
    <xf numFmtId="1" fontId="11" fillId="0" borderId="3" xfId="1" applyNumberFormat="1" applyFont="1" applyBorder="1" applyAlignment="1">
      <alignment horizontal="center" vertical="center" wrapText="1"/>
    </xf>
    <xf numFmtId="1" fontId="11" fillId="0" borderId="2" xfId="1" applyNumberFormat="1" applyFont="1" applyBorder="1" applyAlignment="1">
      <alignment horizontal="center"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" fontId="13" fillId="0" borderId="5" xfId="1" applyNumberFormat="1" applyFont="1" applyBorder="1" applyAlignment="1">
      <alignment horizontal="center" vertical="center" wrapText="1"/>
    </xf>
    <xf numFmtId="1" fontId="12" fillId="0" borderId="5" xfId="1" applyNumberFormat="1" applyFont="1" applyBorder="1" applyAlignment="1">
      <alignment horizontal="center" vertical="center" wrapText="1"/>
    </xf>
    <xf numFmtId="1" fontId="12" fillId="0" borderId="6" xfId="1" applyNumberFormat="1" applyFont="1" applyBorder="1" applyAlignment="1">
      <alignment horizontal="center" vertical="center" wrapText="1"/>
    </xf>
    <xf numFmtId="1" fontId="13" fillId="0" borderId="6" xfId="1" applyNumberFormat="1" applyFont="1" applyBorder="1" applyAlignment="1">
      <alignment horizontal="center" vertical="center" wrapText="1"/>
    </xf>
    <xf numFmtId="1" fontId="13" fillId="2" borderId="3" xfId="1" applyNumberFormat="1" applyFont="1" applyFill="1" applyBorder="1" applyAlignment="1">
      <alignment horizontal="center" vertical="center" wrapText="1"/>
    </xf>
    <xf numFmtId="1" fontId="12" fillId="0" borderId="3" xfId="0" applyNumberFormat="1" applyFont="1" applyBorder="1" applyAlignment="1">
      <alignment horizontal="center" vertical="center" wrapText="1"/>
    </xf>
    <xf numFmtId="1" fontId="12" fillId="2" borderId="3" xfId="0" applyNumberFormat="1" applyFont="1" applyFill="1" applyBorder="1" applyAlignment="1">
      <alignment horizontal="center" vertical="center" wrapText="1"/>
    </xf>
    <xf numFmtId="1" fontId="11" fillId="0" borderId="4" xfId="1" applyNumberFormat="1" applyFont="1" applyBorder="1" applyAlignment="1">
      <alignment horizontal="center" vertical="center" wrapText="1"/>
    </xf>
    <xf numFmtId="3" fontId="12" fillId="3" borderId="2" xfId="1" applyNumberFormat="1" applyFont="1" applyFill="1" applyBorder="1" applyAlignment="1" applyProtection="1">
      <alignment vertical="top"/>
      <protection locked="0"/>
    </xf>
    <xf numFmtId="0" fontId="19" fillId="6" borderId="9" xfId="1" applyFont="1" applyFill="1" applyBorder="1" applyAlignment="1">
      <alignment vertical="top" wrapText="1"/>
    </xf>
    <xf numFmtId="1" fontId="19" fillId="6" borderId="9" xfId="1" applyNumberFormat="1" applyFont="1" applyFill="1" applyBorder="1" applyAlignment="1">
      <alignment vertical="top" wrapText="1"/>
    </xf>
    <xf numFmtId="3" fontId="13" fillId="3" borderId="2" xfId="1" applyNumberFormat="1" applyFont="1" applyFill="1" applyBorder="1" applyAlignment="1" applyProtection="1">
      <alignment vertical="top"/>
      <protection locked="0"/>
    </xf>
    <xf numFmtId="3" fontId="13" fillId="3" borderId="18" xfId="1" applyNumberFormat="1" applyFont="1" applyFill="1" applyBorder="1" applyAlignment="1" applyProtection="1">
      <alignment vertical="top"/>
      <protection locked="0"/>
    </xf>
    <xf numFmtId="3" fontId="12" fillId="3" borderId="18" xfId="1" applyNumberFormat="1" applyFont="1" applyFill="1" applyBorder="1" applyAlignment="1" applyProtection="1">
      <alignment vertical="top"/>
      <protection locked="0"/>
    </xf>
    <xf numFmtId="0" fontId="1" fillId="0" borderId="0" xfId="1" applyFont="1" applyAlignment="1" applyProtection="1">
      <alignment horizontal="left" vertical="top" wrapText="1"/>
      <protection locked="0"/>
    </xf>
    <xf numFmtId="0" fontId="3" fillId="0" borderId="0" xfId="1" applyFont="1" applyAlignment="1" applyProtection="1">
      <alignment horizontal="left" vertical="top" wrapText="1"/>
      <protection locked="0"/>
    </xf>
    <xf numFmtId="0" fontId="6" fillId="0" borderId="0" xfId="0" applyFont="1" applyAlignment="1" applyProtection="1">
      <alignment horizontal="left" vertical="top"/>
      <protection locked="0"/>
    </xf>
    <xf numFmtId="1" fontId="8" fillId="0" borderId="0" xfId="3" applyNumberFormat="1" applyFont="1" applyAlignment="1" applyProtection="1">
      <alignment horizontal="left"/>
      <protection locked="0"/>
    </xf>
    <xf numFmtId="3" fontId="12" fillId="0" borderId="18" xfId="1" applyNumberFormat="1" applyFont="1" applyBorder="1" applyAlignment="1">
      <alignment vertical="top" wrapText="1"/>
    </xf>
    <xf numFmtId="3" fontId="22" fillId="3" borderId="2" xfId="1" applyNumberFormat="1" applyFont="1" applyFill="1" applyBorder="1" applyAlignment="1" applyProtection="1">
      <alignment vertical="top"/>
      <protection locked="0"/>
    </xf>
    <xf numFmtId="3" fontId="12" fillId="3" borderId="18" xfId="1" applyNumberFormat="1" applyFont="1" applyFill="1" applyBorder="1" applyAlignment="1" applyProtection="1">
      <alignment vertical="center"/>
      <protection locked="0"/>
    </xf>
    <xf numFmtId="3" fontId="13" fillId="0" borderId="2" xfId="3" applyNumberFormat="1" applyFont="1" applyBorder="1" applyAlignment="1">
      <alignment vertical="center"/>
    </xf>
    <xf numFmtId="3" fontId="13" fillId="0" borderId="18" xfId="3" applyNumberFormat="1" applyFont="1" applyBorder="1" applyAlignment="1">
      <alignment vertical="center"/>
    </xf>
    <xf numFmtId="3" fontId="12" fillId="0" borderId="18" xfId="3" applyNumberFormat="1" applyFont="1" applyBorder="1" applyAlignment="1">
      <alignment vertical="center"/>
    </xf>
    <xf numFmtId="3" fontId="13" fillId="3" borderId="2" xfId="1" applyNumberFormat="1" applyFont="1" applyFill="1" applyBorder="1" applyAlignment="1" applyProtection="1">
      <alignment vertical="center"/>
      <protection locked="0"/>
    </xf>
    <xf numFmtId="3" fontId="13" fillId="3" borderId="18" xfId="1" applyNumberFormat="1" applyFont="1" applyFill="1" applyBorder="1" applyAlignment="1" applyProtection="1">
      <alignment vertical="center"/>
      <protection locked="0"/>
    </xf>
    <xf numFmtId="3" fontId="13" fillId="0" borderId="2" xfId="1" applyNumberFormat="1" applyFont="1" applyBorder="1" applyAlignment="1">
      <alignment vertical="top" wrapText="1"/>
    </xf>
    <xf numFmtId="3" fontId="13" fillId="0" borderId="18" xfId="1" applyNumberFormat="1" applyFont="1" applyBorder="1" applyAlignment="1">
      <alignment vertical="top" wrapText="1"/>
    </xf>
    <xf numFmtId="3" fontId="11" fillId="3" borderId="2" xfId="1" applyNumberFormat="1" applyFont="1" applyFill="1" applyBorder="1" applyAlignment="1" applyProtection="1">
      <alignment vertical="top"/>
      <protection locked="0"/>
    </xf>
    <xf numFmtId="3" fontId="11" fillId="3" borderId="18" xfId="1" applyNumberFormat="1" applyFont="1" applyFill="1" applyBorder="1" applyAlignment="1" applyProtection="1">
      <alignment vertical="top"/>
      <protection locked="0"/>
    </xf>
    <xf numFmtId="3" fontId="11" fillId="0" borderId="18" xfId="1" applyNumberFormat="1" applyFont="1" applyBorder="1" applyAlignment="1">
      <alignment vertical="top" wrapText="1"/>
    </xf>
    <xf numFmtId="3" fontId="11" fillId="0" borderId="7" xfId="1" applyNumberFormat="1" applyFont="1" applyBorder="1" applyAlignment="1">
      <alignment vertical="top" wrapText="1"/>
    </xf>
    <xf numFmtId="3" fontId="11" fillId="0" borderId="19" xfId="1" applyNumberFormat="1" applyFont="1" applyBorder="1" applyAlignment="1">
      <alignment vertical="top" wrapText="1"/>
    </xf>
    <xf numFmtId="3" fontId="12" fillId="0" borderId="1" xfId="1" applyNumberFormat="1" applyFont="1" applyBorder="1" applyAlignment="1">
      <alignment vertical="top" wrapText="1"/>
    </xf>
    <xf numFmtId="3" fontId="12" fillId="0" borderId="20" xfId="1" applyNumberFormat="1" applyFont="1" applyBorder="1" applyAlignment="1">
      <alignment vertical="top" wrapText="1"/>
    </xf>
    <xf numFmtId="3" fontId="11" fillId="0" borderId="21" xfId="1" applyNumberFormat="1" applyFont="1" applyBorder="1" applyAlignment="1">
      <alignment vertical="center" wrapText="1"/>
    </xf>
    <xf numFmtId="3" fontId="11" fillId="0" borderId="22" xfId="1" applyNumberFormat="1" applyFont="1" applyBorder="1" applyAlignment="1">
      <alignment vertical="center" wrapText="1"/>
    </xf>
  </cellXfs>
  <cellStyles count="5">
    <cellStyle name="Normal" xfId="0" builtinId="0"/>
    <cellStyle name="Normal 2" xfId="4" xr:uid="{919B4849-D64A-40D4-B8EE-6D9E7E7B3138}"/>
    <cellStyle name="Normal_Баланс" xfId="1" xr:uid="{00000000-0005-0000-0000-000001000000}"/>
    <cellStyle name="Normal_Отч.парич.поток" xfId="2" xr:uid="{00000000-0005-0000-0000-000002000000}"/>
    <cellStyle name="Normal_Отч.прих-разх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0"/>
  <sheetViews>
    <sheetView showGridLines="0" tabSelected="1" zoomScaleNormal="100" workbookViewId="0">
      <selection activeCell="E5" sqref="E5"/>
    </sheetView>
  </sheetViews>
  <sheetFormatPr defaultColWidth="9.42578125" defaultRowHeight="15.75"/>
  <cols>
    <col min="1" max="1" width="33.140625" style="3" customWidth="1"/>
    <col min="2" max="4" width="9.85546875" style="38" customWidth="1"/>
    <col min="5" max="5" width="33.140625" style="3" customWidth="1"/>
    <col min="6" max="6" width="9.85546875" style="57" customWidth="1"/>
    <col min="7" max="7" width="9.85546875" style="38" customWidth="1"/>
    <col min="8" max="8" width="11" style="58" customWidth="1"/>
    <col min="9" max="9" width="3.42578125" style="1" customWidth="1"/>
    <col min="10" max="16384" width="9.42578125" style="1"/>
  </cols>
  <sheetData>
    <row r="1" spans="1:8" ht="18.75">
      <c r="A1" s="28" t="s">
        <v>0</v>
      </c>
      <c r="B1" s="113"/>
      <c r="C1" s="28"/>
      <c r="D1" s="28"/>
      <c r="E1" s="28"/>
    </row>
    <row r="2" spans="1:8">
      <c r="A2" s="112" t="s">
        <v>1</v>
      </c>
      <c r="B2" s="28"/>
      <c r="E2" s="116" t="s">
        <v>385</v>
      </c>
      <c r="G2" s="109" t="s">
        <v>208</v>
      </c>
      <c r="H2" s="27">
        <v>121228499</v>
      </c>
    </row>
    <row r="3" spans="1:8">
      <c r="A3" s="112" t="s">
        <v>202</v>
      </c>
      <c r="B3" s="29"/>
      <c r="E3" s="117" t="s">
        <v>390</v>
      </c>
      <c r="H3" s="111" t="s">
        <v>2</v>
      </c>
    </row>
    <row r="4" spans="1:8">
      <c r="A4" s="112" t="s">
        <v>3</v>
      </c>
      <c r="B4" s="28"/>
      <c r="E4" s="118" t="s">
        <v>393</v>
      </c>
      <c r="H4" s="110" t="s">
        <v>392</v>
      </c>
    </row>
    <row r="5" spans="1:8" ht="3.6" customHeight="1" thickBot="1">
      <c r="A5" s="30"/>
      <c r="B5" s="30"/>
      <c r="C5" s="31"/>
      <c r="D5" s="32"/>
      <c r="E5" s="32"/>
      <c r="H5" s="32"/>
    </row>
    <row r="6" spans="1:8" ht="31.5">
      <c r="A6" s="87" t="s">
        <v>4</v>
      </c>
      <c r="B6" s="33" t="s">
        <v>5</v>
      </c>
      <c r="C6" s="34" t="s">
        <v>6</v>
      </c>
      <c r="D6" s="34" t="s">
        <v>7</v>
      </c>
      <c r="E6" s="74" t="s">
        <v>8</v>
      </c>
      <c r="F6" s="33" t="s">
        <v>5</v>
      </c>
      <c r="G6" s="34" t="s">
        <v>6</v>
      </c>
      <c r="H6" s="34" t="s">
        <v>7</v>
      </c>
    </row>
    <row r="7" spans="1:8">
      <c r="A7" s="69" t="s">
        <v>203</v>
      </c>
      <c r="B7" s="35" t="s">
        <v>204</v>
      </c>
      <c r="C7" s="70" t="s">
        <v>386</v>
      </c>
      <c r="D7" s="71" t="s">
        <v>387</v>
      </c>
      <c r="E7" s="75" t="s">
        <v>203</v>
      </c>
      <c r="F7" s="71" t="s">
        <v>204</v>
      </c>
      <c r="G7" s="72" t="s">
        <v>386</v>
      </c>
      <c r="H7" s="72" t="s">
        <v>387</v>
      </c>
    </row>
    <row r="8" spans="1:8">
      <c r="A8" s="83" t="s">
        <v>9</v>
      </c>
      <c r="B8" s="133"/>
      <c r="C8" s="36"/>
      <c r="D8" s="37"/>
      <c r="E8" s="76" t="s">
        <v>87</v>
      </c>
      <c r="F8" s="139"/>
      <c r="G8" s="59"/>
      <c r="H8" s="59"/>
    </row>
    <row r="9" spans="1:8">
      <c r="A9" s="84" t="s">
        <v>10</v>
      </c>
      <c r="B9" s="134"/>
      <c r="C9" s="36"/>
      <c r="D9" s="37"/>
      <c r="E9" s="77" t="s">
        <v>88</v>
      </c>
      <c r="F9" s="140"/>
      <c r="G9" s="63"/>
      <c r="H9" s="63"/>
    </row>
    <row r="10" spans="1:8">
      <c r="A10" s="84" t="s">
        <v>11</v>
      </c>
      <c r="B10" s="135" t="s">
        <v>209</v>
      </c>
      <c r="C10" s="156">
        <v>3266</v>
      </c>
      <c r="D10" s="161">
        <v>3266</v>
      </c>
      <c r="E10" s="77" t="s">
        <v>89</v>
      </c>
      <c r="F10" s="141" t="s">
        <v>279</v>
      </c>
      <c r="G10" s="156">
        <v>9363</v>
      </c>
      <c r="H10" s="161">
        <v>9387</v>
      </c>
    </row>
    <row r="11" spans="1:8">
      <c r="A11" s="84" t="s">
        <v>12</v>
      </c>
      <c r="B11" s="135" t="s">
        <v>210</v>
      </c>
      <c r="C11" s="156"/>
      <c r="D11" s="161"/>
      <c r="E11" s="77" t="s">
        <v>90</v>
      </c>
      <c r="F11" s="141" t="s">
        <v>280</v>
      </c>
      <c r="G11" s="156"/>
      <c r="H11" s="161"/>
    </row>
    <row r="12" spans="1:8">
      <c r="A12" s="84" t="s">
        <v>13</v>
      </c>
      <c r="B12" s="135" t="s">
        <v>211</v>
      </c>
      <c r="C12" s="156">
        <v>5</v>
      </c>
      <c r="D12" s="161"/>
      <c r="E12" s="77" t="s">
        <v>91</v>
      </c>
      <c r="F12" s="141" t="s">
        <v>281</v>
      </c>
      <c r="G12" s="156"/>
      <c r="H12" s="161"/>
    </row>
    <row r="13" spans="1:8">
      <c r="A13" s="84" t="s">
        <v>14</v>
      </c>
      <c r="B13" s="135" t="s">
        <v>212</v>
      </c>
      <c r="C13" s="156"/>
      <c r="D13" s="161"/>
      <c r="E13" s="77" t="s">
        <v>92</v>
      </c>
      <c r="F13" s="141" t="s">
        <v>282</v>
      </c>
      <c r="G13" s="65"/>
      <c r="H13" s="65"/>
    </row>
    <row r="14" spans="1:8">
      <c r="A14" s="84" t="s">
        <v>15</v>
      </c>
      <c r="B14" s="135" t="s">
        <v>213</v>
      </c>
      <c r="C14" s="156">
        <v>138</v>
      </c>
      <c r="D14" s="161">
        <v>174</v>
      </c>
      <c r="E14" s="77" t="s">
        <v>93</v>
      </c>
      <c r="F14" s="141" t="s">
        <v>283</v>
      </c>
      <c r="G14" s="65"/>
      <c r="H14" s="65"/>
    </row>
    <row r="15" spans="1:8">
      <c r="A15" s="84" t="s">
        <v>16</v>
      </c>
      <c r="B15" s="135" t="s">
        <v>214</v>
      </c>
      <c r="C15" s="156">
        <v>1</v>
      </c>
      <c r="D15" s="161">
        <v>2</v>
      </c>
      <c r="E15" s="77" t="s">
        <v>94</v>
      </c>
      <c r="F15" s="141" t="s">
        <v>284</v>
      </c>
      <c r="G15" s="65"/>
      <c r="H15" s="65"/>
    </row>
    <row r="16" spans="1:8">
      <c r="A16" s="84" t="s">
        <v>17</v>
      </c>
      <c r="B16" s="135" t="s">
        <v>215</v>
      </c>
      <c r="C16" s="156">
        <v>6</v>
      </c>
      <c r="D16" s="161">
        <v>3</v>
      </c>
      <c r="E16" s="77" t="s">
        <v>95</v>
      </c>
      <c r="F16" s="142" t="s">
        <v>285</v>
      </c>
      <c r="G16" s="60">
        <f>G10+G13+G14+G15</f>
        <v>9363</v>
      </c>
      <c r="H16" s="60">
        <f>H10+H13+H14+H15</f>
        <v>9387</v>
      </c>
    </row>
    <row r="17" spans="1:13">
      <c r="A17" s="84" t="s">
        <v>205</v>
      </c>
      <c r="B17" s="135" t="s">
        <v>216</v>
      </c>
      <c r="C17" s="156">
        <v>14</v>
      </c>
      <c r="D17" s="161">
        <v>15</v>
      </c>
      <c r="E17" s="77" t="s">
        <v>96</v>
      </c>
      <c r="F17" s="142"/>
      <c r="G17" s="62"/>
      <c r="H17" s="62"/>
    </row>
    <row r="18" spans="1:13">
      <c r="A18" s="84" t="s">
        <v>18</v>
      </c>
      <c r="B18" s="136" t="s">
        <v>217</v>
      </c>
      <c r="C18" s="174">
        <f>SUM(C10:C17)</f>
        <v>3430</v>
      </c>
      <c r="D18" s="175">
        <f>SUM(D10:D17)</f>
        <v>3460</v>
      </c>
      <c r="E18" s="77" t="s">
        <v>97</v>
      </c>
      <c r="F18" s="141" t="s">
        <v>286</v>
      </c>
      <c r="G18" s="156">
        <f>7853-1</f>
        <v>7852</v>
      </c>
      <c r="H18" s="161">
        <v>7852</v>
      </c>
    </row>
    <row r="19" spans="1:13">
      <c r="A19" s="84" t="s">
        <v>19</v>
      </c>
      <c r="B19" s="136" t="s">
        <v>218</v>
      </c>
      <c r="C19" s="176"/>
      <c r="D19" s="177"/>
      <c r="E19" s="77" t="s">
        <v>98</v>
      </c>
      <c r="F19" s="141" t="s">
        <v>287</v>
      </c>
      <c r="G19" s="156">
        <f>1+1</f>
        <v>2</v>
      </c>
      <c r="H19" s="161">
        <v>2</v>
      </c>
    </row>
    <row r="20" spans="1:13">
      <c r="A20" s="84" t="s">
        <v>20</v>
      </c>
      <c r="B20" s="136" t="s">
        <v>219</v>
      </c>
      <c r="C20" s="176"/>
      <c r="D20" s="177"/>
      <c r="E20" s="78" t="s">
        <v>99</v>
      </c>
      <c r="F20" s="141" t="s">
        <v>288</v>
      </c>
      <c r="G20" s="60">
        <f>SUM(G21:G23)</f>
        <v>1849</v>
      </c>
      <c r="H20" s="166">
        <f>SUM(H21:H23)</f>
        <v>1849</v>
      </c>
      <c r="M20" s="2"/>
    </row>
    <row r="21" spans="1:13">
      <c r="A21" s="84" t="s">
        <v>21</v>
      </c>
      <c r="B21" s="135"/>
      <c r="C21" s="60"/>
      <c r="D21" s="166"/>
      <c r="E21" s="77" t="s">
        <v>100</v>
      </c>
      <c r="F21" s="141" t="s">
        <v>289</v>
      </c>
      <c r="G21" s="156">
        <v>1849</v>
      </c>
      <c r="H21" s="161">
        <v>1849</v>
      </c>
    </row>
    <row r="22" spans="1:13">
      <c r="A22" s="84" t="s">
        <v>22</v>
      </c>
      <c r="B22" s="135" t="s">
        <v>220</v>
      </c>
      <c r="C22" s="156"/>
      <c r="D22" s="161"/>
      <c r="E22" s="78" t="s">
        <v>101</v>
      </c>
      <c r="F22" s="141" t="s">
        <v>290</v>
      </c>
      <c r="G22" s="64"/>
      <c r="H22" s="64"/>
      <c r="M22" s="2"/>
    </row>
    <row r="23" spans="1:13">
      <c r="A23" s="84" t="s">
        <v>23</v>
      </c>
      <c r="B23" s="135" t="s">
        <v>221</v>
      </c>
      <c r="C23" s="156"/>
      <c r="D23" s="161"/>
      <c r="E23" s="77" t="s">
        <v>102</v>
      </c>
      <c r="F23" s="141" t="s">
        <v>291</v>
      </c>
      <c r="G23" s="64"/>
      <c r="H23" s="64"/>
    </row>
    <row r="24" spans="1:13">
      <c r="A24" s="84" t="s">
        <v>24</v>
      </c>
      <c r="B24" s="135" t="s">
        <v>222</v>
      </c>
      <c r="C24" s="156"/>
      <c r="D24" s="161"/>
      <c r="E24" s="78" t="s">
        <v>103</v>
      </c>
      <c r="F24" s="142" t="s">
        <v>292</v>
      </c>
      <c r="G24" s="60">
        <f>G18+G19+G20</f>
        <v>9703</v>
      </c>
      <c r="H24" s="60">
        <f>H18+H19+H20</f>
        <v>9703</v>
      </c>
      <c r="M24" s="2"/>
    </row>
    <row r="25" spans="1:13">
      <c r="A25" s="84" t="s">
        <v>25</v>
      </c>
      <c r="B25" s="135" t="s">
        <v>223</v>
      </c>
      <c r="C25" s="156"/>
      <c r="D25" s="161"/>
      <c r="E25" s="77" t="s">
        <v>104</v>
      </c>
      <c r="F25" s="142"/>
      <c r="G25" s="62"/>
      <c r="H25" s="62"/>
    </row>
    <row r="26" spans="1:13" ht="31.5">
      <c r="A26" s="84" t="s">
        <v>26</v>
      </c>
      <c r="B26" s="136" t="s">
        <v>224</v>
      </c>
      <c r="C26" s="174">
        <f>SUM(C22:C25)</f>
        <v>0</v>
      </c>
      <c r="D26" s="175">
        <f>SUM(D22:D25)</f>
        <v>0</v>
      </c>
      <c r="E26" s="78" t="s">
        <v>105</v>
      </c>
      <c r="F26" s="141" t="s">
        <v>293</v>
      </c>
      <c r="G26" s="60">
        <f>SUM(G27:G29)</f>
        <v>75864</v>
      </c>
      <c r="H26" s="60">
        <f>SUM(H27:H29)</f>
        <v>72890</v>
      </c>
      <c r="M26" s="2"/>
    </row>
    <row r="27" spans="1:13">
      <c r="A27" s="84"/>
      <c r="B27" s="135"/>
      <c r="C27" s="60"/>
      <c r="D27" s="166"/>
      <c r="E27" s="77" t="s">
        <v>106</v>
      </c>
      <c r="F27" s="141" t="s">
        <v>294</v>
      </c>
      <c r="G27" s="156">
        <v>75864</v>
      </c>
      <c r="H27" s="161">
        <f>72891-1</f>
        <v>72890</v>
      </c>
    </row>
    <row r="28" spans="1:13">
      <c r="A28" s="84" t="s">
        <v>27</v>
      </c>
      <c r="B28" s="135"/>
      <c r="C28" s="60"/>
      <c r="D28" s="166"/>
      <c r="E28" s="78" t="s">
        <v>107</v>
      </c>
      <c r="F28" s="141" t="s">
        <v>295</v>
      </c>
      <c r="G28" s="156"/>
      <c r="H28" s="161"/>
      <c r="M28" s="2"/>
    </row>
    <row r="29" spans="1:13" ht="31.5">
      <c r="A29" s="84" t="s">
        <v>28</v>
      </c>
      <c r="B29" s="135" t="s">
        <v>225</v>
      </c>
      <c r="C29" s="156"/>
      <c r="D29" s="161"/>
      <c r="E29" s="77" t="s">
        <v>108</v>
      </c>
      <c r="F29" s="141" t="s">
        <v>296</v>
      </c>
      <c r="G29" s="156"/>
      <c r="H29" s="161"/>
    </row>
    <row r="30" spans="1:13">
      <c r="A30" s="84" t="s">
        <v>29</v>
      </c>
      <c r="B30" s="135" t="s">
        <v>226</v>
      </c>
      <c r="C30" s="156"/>
      <c r="D30" s="161"/>
      <c r="E30" s="78" t="s">
        <v>109</v>
      </c>
      <c r="F30" s="141" t="s">
        <v>297</v>
      </c>
      <c r="G30" s="156">
        <v>2155</v>
      </c>
      <c r="H30" s="161">
        <v>3126</v>
      </c>
      <c r="M30" s="2"/>
    </row>
    <row r="31" spans="1:13">
      <c r="A31" s="84" t="s">
        <v>30</v>
      </c>
      <c r="B31" s="136" t="s">
        <v>227</v>
      </c>
      <c r="C31" s="174">
        <f>C29+C30</f>
        <v>0</v>
      </c>
      <c r="D31" s="175">
        <f>D29+D30</f>
        <v>0</v>
      </c>
      <c r="E31" s="77" t="s">
        <v>110</v>
      </c>
      <c r="F31" s="141" t="s">
        <v>298</v>
      </c>
      <c r="G31" s="88"/>
      <c r="H31" s="88"/>
    </row>
    <row r="32" spans="1:13">
      <c r="A32" s="84" t="s">
        <v>31</v>
      </c>
      <c r="B32" s="135"/>
      <c r="C32" s="60"/>
      <c r="D32" s="166"/>
      <c r="E32" s="78" t="s">
        <v>111</v>
      </c>
      <c r="F32" s="142" t="s">
        <v>299</v>
      </c>
      <c r="G32" s="60">
        <f>G26+G30+G31</f>
        <v>78019</v>
      </c>
      <c r="H32" s="60">
        <f>H26+H30+H31</f>
        <v>76016</v>
      </c>
    </row>
    <row r="33" spans="1:13">
      <c r="A33" s="84" t="s">
        <v>32</v>
      </c>
      <c r="B33" s="135" t="s">
        <v>228</v>
      </c>
      <c r="C33" s="60">
        <f>SUM(C34:C37)</f>
        <v>70979</v>
      </c>
      <c r="D33" s="166">
        <f>SUM(D34:D37)</f>
        <v>71148</v>
      </c>
      <c r="E33" s="131"/>
      <c r="F33" s="143"/>
      <c r="G33" s="132"/>
      <c r="H33" s="132"/>
    </row>
    <row r="34" spans="1:13">
      <c r="A34" s="84" t="s">
        <v>33</v>
      </c>
      <c r="B34" s="135" t="s">
        <v>229</v>
      </c>
      <c r="C34" s="156">
        <v>70979</v>
      </c>
      <c r="D34" s="161">
        <v>71148</v>
      </c>
      <c r="E34" s="129"/>
      <c r="F34" s="144"/>
      <c r="G34" s="130"/>
      <c r="H34" s="130"/>
    </row>
    <row r="35" spans="1:13" ht="31.5">
      <c r="A35" s="84" t="s">
        <v>34</v>
      </c>
      <c r="B35" s="135" t="s">
        <v>230</v>
      </c>
      <c r="C35" s="156"/>
      <c r="D35" s="161"/>
      <c r="E35" s="77" t="s">
        <v>112</v>
      </c>
      <c r="F35" s="145" t="s">
        <v>300</v>
      </c>
      <c r="G35" s="60">
        <f>G24+G16+G32</f>
        <v>97085</v>
      </c>
      <c r="H35" s="60">
        <f>H24+H16+H32</f>
        <v>95106</v>
      </c>
    </row>
    <row r="36" spans="1:13">
      <c r="A36" s="84" t="s">
        <v>35</v>
      </c>
      <c r="B36" s="135" t="s">
        <v>231</v>
      </c>
      <c r="C36" s="156"/>
      <c r="D36" s="161"/>
      <c r="E36" s="77"/>
      <c r="F36" s="146"/>
      <c r="G36" s="62"/>
      <c r="H36" s="62"/>
      <c r="M36" s="2"/>
    </row>
    <row r="37" spans="1:13">
      <c r="A37" s="84" t="s">
        <v>36</v>
      </c>
      <c r="B37" s="135" t="s">
        <v>232</v>
      </c>
      <c r="C37" s="156"/>
      <c r="D37" s="161"/>
      <c r="E37" s="114"/>
      <c r="F37" s="144"/>
      <c r="G37" s="62"/>
      <c r="H37" s="62"/>
    </row>
    <row r="38" spans="1:13" ht="31.5">
      <c r="A38" s="84" t="s">
        <v>37</v>
      </c>
      <c r="B38" s="137" t="s">
        <v>233</v>
      </c>
      <c r="C38" s="60">
        <f>C39+C40+C42</f>
        <v>0</v>
      </c>
      <c r="D38" s="166">
        <f>D39+D40+D42</f>
        <v>0</v>
      </c>
      <c r="E38" s="80" t="s">
        <v>113</v>
      </c>
      <c r="F38" s="145" t="s">
        <v>301</v>
      </c>
      <c r="G38" s="66"/>
      <c r="H38" s="66"/>
      <c r="M38" s="2"/>
    </row>
    <row r="39" spans="1:13">
      <c r="A39" s="84" t="s">
        <v>38</v>
      </c>
      <c r="B39" s="137" t="s">
        <v>234</v>
      </c>
      <c r="C39" s="156"/>
      <c r="D39" s="161"/>
      <c r="E39" s="77"/>
      <c r="F39" s="143"/>
      <c r="G39" s="62"/>
      <c r="H39" s="62"/>
    </row>
    <row r="40" spans="1:13">
      <c r="A40" s="84" t="s">
        <v>39</v>
      </c>
      <c r="B40" s="137" t="s">
        <v>235</v>
      </c>
      <c r="C40" s="156"/>
      <c r="D40" s="161"/>
      <c r="E40" s="80" t="s">
        <v>126</v>
      </c>
      <c r="F40" s="147"/>
      <c r="G40" s="62"/>
      <c r="H40" s="62"/>
    </row>
    <row r="41" spans="1:13">
      <c r="A41" s="84" t="s">
        <v>40</v>
      </c>
      <c r="B41" s="137" t="s">
        <v>236</v>
      </c>
      <c r="C41" s="156"/>
      <c r="D41" s="161"/>
      <c r="E41" s="77" t="s">
        <v>114</v>
      </c>
      <c r="F41" s="144"/>
      <c r="G41" s="62"/>
      <c r="H41" s="62"/>
    </row>
    <row r="42" spans="1:13">
      <c r="A42" s="84" t="s">
        <v>41</v>
      </c>
      <c r="B42" s="137" t="s">
        <v>237</v>
      </c>
      <c r="C42" s="156"/>
      <c r="D42" s="161"/>
      <c r="E42" s="77" t="s">
        <v>115</v>
      </c>
      <c r="F42" s="141" t="s">
        <v>302</v>
      </c>
      <c r="G42" s="156">
        <v>9685</v>
      </c>
      <c r="H42" s="161">
        <v>3479</v>
      </c>
      <c r="M42" s="2"/>
    </row>
    <row r="43" spans="1:13">
      <c r="A43" s="84" t="s">
        <v>42</v>
      </c>
      <c r="B43" s="137" t="s">
        <v>238</v>
      </c>
      <c r="C43" s="156"/>
      <c r="D43" s="161"/>
      <c r="E43" s="115" t="s">
        <v>116</v>
      </c>
      <c r="F43" s="141" t="s">
        <v>303</v>
      </c>
      <c r="G43" s="167"/>
      <c r="H43" s="161"/>
    </row>
    <row r="44" spans="1:13">
      <c r="A44" s="84" t="s">
        <v>43</v>
      </c>
      <c r="B44" s="136" t="s">
        <v>239</v>
      </c>
      <c r="C44" s="174">
        <f>C33+C38+C43</f>
        <v>70979</v>
      </c>
      <c r="D44" s="175">
        <f>D33+D38+D43</f>
        <v>71148</v>
      </c>
      <c r="E44" s="78" t="s">
        <v>117</v>
      </c>
      <c r="F44" s="141" t="s">
        <v>304</v>
      </c>
      <c r="G44" s="156"/>
      <c r="H44" s="161"/>
      <c r="M44" s="2"/>
    </row>
    <row r="45" spans="1:13" ht="31.5">
      <c r="A45" s="84" t="s">
        <v>44</v>
      </c>
      <c r="B45" s="135"/>
      <c r="C45" s="67"/>
      <c r="D45" s="178"/>
      <c r="E45" s="77" t="s">
        <v>66</v>
      </c>
      <c r="F45" s="141" t="s">
        <v>305</v>
      </c>
      <c r="G45" s="156"/>
      <c r="H45" s="161"/>
    </row>
    <row r="46" spans="1:13">
      <c r="A46" s="84" t="s">
        <v>45</v>
      </c>
      <c r="B46" s="135" t="s">
        <v>240</v>
      </c>
      <c r="C46" s="156">
        <v>29812</v>
      </c>
      <c r="D46" s="161">
        <v>21563</v>
      </c>
      <c r="E46" s="78" t="s">
        <v>118</v>
      </c>
      <c r="F46" s="141" t="s">
        <v>306</v>
      </c>
      <c r="G46" s="156"/>
      <c r="H46" s="161"/>
      <c r="M46" s="2"/>
    </row>
    <row r="47" spans="1:13">
      <c r="A47" s="84" t="s">
        <v>46</v>
      </c>
      <c r="B47" s="135" t="s">
        <v>241</v>
      </c>
      <c r="C47" s="156"/>
      <c r="D47" s="161"/>
      <c r="E47" s="77" t="s">
        <v>119</v>
      </c>
      <c r="F47" s="141" t="s">
        <v>307</v>
      </c>
      <c r="G47" s="156">
        <v>20</v>
      </c>
      <c r="H47" s="161">
        <v>20</v>
      </c>
    </row>
    <row r="48" spans="1:13">
      <c r="A48" s="84" t="s">
        <v>47</v>
      </c>
      <c r="B48" s="135" t="s">
        <v>242</v>
      </c>
      <c r="C48" s="156"/>
      <c r="D48" s="161"/>
      <c r="E48" s="78" t="s">
        <v>120</v>
      </c>
      <c r="F48" s="142" t="s">
        <v>308</v>
      </c>
      <c r="G48" s="60">
        <f>SUM(G42:G47)</f>
        <v>9705</v>
      </c>
      <c r="H48" s="60">
        <f>SUM(H42:H47)</f>
        <v>3499</v>
      </c>
    </row>
    <row r="49" spans="1:13">
      <c r="A49" s="84" t="s">
        <v>48</v>
      </c>
      <c r="B49" s="135" t="s">
        <v>243</v>
      </c>
      <c r="C49" s="156"/>
      <c r="D49" s="161"/>
      <c r="E49" s="77"/>
      <c r="F49" s="141"/>
      <c r="G49" s="60"/>
      <c r="H49" s="60"/>
    </row>
    <row r="50" spans="1:13" ht="31.5">
      <c r="A50" s="84" t="s">
        <v>49</v>
      </c>
      <c r="B50" s="136" t="s">
        <v>244</v>
      </c>
      <c r="C50" s="174">
        <f>SUM(C46:C49)</f>
        <v>29812</v>
      </c>
      <c r="D50" s="175">
        <f>SUM(D46:D49)</f>
        <v>21563</v>
      </c>
      <c r="E50" s="78" t="s">
        <v>121</v>
      </c>
      <c r="F50" s="142" t="s">
        <v>309</v>
      </c>
      <c r="G50" s="64"/>
      <c r="H50" s="64"/>
    </row>
    <row r="51" spans="1:13">
      <c r="A51" s="84" t="s">
        <v>2</v>
      </c>
      <c r="B51" s="136"/>
      <c r="C51" s="60"/>
      <c r="D51" s="166"/>
      <c r="E51" s="77" t="s">
        <v>122</v>
      </c>
      <c r="F51" s="142" t="s">
        <v>310</v>
      </c>
      <c r="G51" s="64"/>
      <c r="H51" s="64"/>
    </row>
    <row r="52" spans="1:13">
      <c r="A52" s="84" t="s">
        <v>50</v>
      </c>
      <c r="B52" s="136" t="s">
        <v>245</v>
      </c>
      <c r="C52" s="159"/>
      <c r="D52" s="160"/>
      <c r="E52" s="77" t="s">
        <v>123</v>
      </c>
      <c r="F52" s="142" t="s">
        <v>311</v>
      </c>
      <c r="G52" s="64"/>
      <c r="H52" s="64"/>
    </row>
    <row r="53" spans="1:13" ht="31.5">
      <c r="A53" s="84" t="s">
        <v>51</v>
      </c>
      <c r="B53" s="136" t="s">
        <v>246</v>
      </c>
      <c r="C53" s="159">
        <v>1331</v>
      </c>
      <c r="D53" s="160">
        <v>1331</v>
      </c>
      <c r="E53" s="77" t="s">
        <v>124</v>
      </c>
      <c r="F53" s="142" t="s">
        <v>312</v>
      </c>
      <c r="G53" s="64"/>
      <c r="H53" s="64"/>
    </row>
    <row r="54" spans="1:13" ht="32.25" thickBot="1">
      <c r="A54" s="84" t="s">
        <v>52</v>
      </c>
      <c r="B54" s="133" t="s">
        <v>247</v>
      </c>
      <c r="C54" s="179">
        <f>C18+C19+C20+C26+C31+C44+C50+C52+C53</f>
        <v>105552</v>
      </c>
      <c r="D54" s="180">
        <f>D18+D19+D20+D26+D31+D44+D50+D52+D53</f>
        <v>97502</v>
      </c>
      <c r="E54" s="77" t="s">
        <v>125</v>
      </c>
      <c r="F54" s="145" t="s">
        <v>313</v>
      </c>
      <c r="G54" s="60">
        <f>G48+G50+G51+G52+G53</f>
        <v>9705</v>
      </c>
      <c r="H54" s="60">
        <f>H48+H50+H51+H52+H53</f>
        <v>3499</v>
      </c>
      <c r="M54" s="2"/>
    </row>
    <row r="55" spans="1:13">
      <c r="A55" s="85" t="s">
        <v>53</v>
      </c>
      <c r="B55" s="135"/>
      <c r="C55" s="181"/>
      <c r="D55" s="182"/>
      <c r="E55" s="77"/>
      <c r="F55" s="145"/>
      <c r="G55" s="60"/>
      <c r="H55" s="60"/>
    </row>
    <row r="56" spans="1:13" ht="31.5">
      <c r="A56" s="84" t="s">
        <v>54</v>
      </c>
      <c r="B56" s="135"/>
      <c r="C56" s="67"/>
      <c r="D56" s="178"/>
      <c r="E56" s="81" t="s">
        <v>127</v>
      </c>
      <c r="F56" s="145"/>
      <c r="G56" s="60"/>
      <c r="H56" s="60"/>
      <c r="M56" s="2"/>
    </row>
    <row r="57" spans="1:13">
      <c r="A57" s="84" t="s">
        <v>55</v>
      </c>
      <c r="B57" s="135" t="s">
        <v>248</v>
      </c>
      <c r="C57" s="156"/>
      <c r="D57" s="161"/>
      <c r="E57" s="77" t="s">
        <v>128</v>
      </c>
      <c r="F57" s="141"/>
      <c r="G57" s="60"/>
      <c r="H57" s="60"/>
    </row>
    <row r="58" spans="1:13">
      <c r="A58" s="84" t="s">
        <v>56</v>
      </c>
      <c r="B58" s="135" t="s">
        <v>249</v>
      </c>
      <c r="C58" s="156"/>
      <c r="D58" s="161"/>
      <c r="E58" s="78" t="s">
        <v>129</v>
      </c>
      <c r="F58" s="141" t="s">
        <v>314</v>
      </c>
      <c r="G58" s="64"/>
      <c r="H58" s="64"/>
      <c r="M58" s="2"/>
    </row>
    <row r="59" spans="1:13" ht="31.5">
      <c r="A59" s="84" t="s">
        <v>57</v>
      </c>
      <c r="B59" s="135" t="s">
        <v>250</v>
      </c>
      <c r="C59" s="156"/>
      <c r="D59" s="161"/>
      <c r="E59" s="77" t="s">
        <v>130</v>
      </c>
      <c r="F59" s="141" t="s">
        <v>315</v>
      </c>
      <c r="G59" s="64"/>
      <c r="H59" s="64"/>
    </row>
    <row r="60" spans="1:13">
      <c r="A60" s="84" t="s">
        <v>58</v>
      </c>
      <c r="B60" s="135" t="s">
        <v>251</v>
      </c>
      <c r="C60" s="156"/>
      <c r="D60" s="161"/>
      <c r="E60" s="77" t="s">
        <v>131</v>
      </c>
      <c r="F60" s="141" t="s">
        <v>316</v>
      </c>
      <c r="G60" s="60">
        <f>SUM(G61:G67)</f>
        <v>47</v>
      </c>
      <c r="H60" s="166">
        <f>SUM(H61:H67)</f>
        <v>46</v>
      </c>
      <c r="M60" s="2"/>
    </row>
    <row r="61" spans="1:13">
      <c r="A61" s="84" t="s">
        <v>59</v>
      </c>
      <c r="B61" s="135" t="s">
        <v>252</v>
      </c>
      <c r="C61" s="156"/>
      <c r="D61" s="161"/>
      <c r="E61" s="77" t="s">
        <v>134</v>
      </c>
      <c r="F61" s="141" t="s">
        <v>317</v>
      </c>
      <c r="G61" s="156">
        <v>18</v>
      </c>
      <c r="H61" s="161">
        <v>36</v>
      </c>
    </row>
    <row r="62" spans="1:13">
      <c r="A62" s="84" t="s">
        <v>60</v>
      </c>
      <c r="B62" s="135" t="s">
        <v>253</v>
      </c>
      <c r="C62" s="156"/>
      <c r="D62" s="161"/>
      <c r="E62" s="77" t="s">
        <v>132</v>
      </c>
      <c r="F62" s="141" t="s">
        <v>318</v>
      </c>
      <c r="G62" s="156"/>
      <c r="H62" s="161"/>
      <c r="M62" s="2"/>
    </row>
    <row r="63" spans="1:13">
      <c r="A63" s="84" t="s">
        <v>61</v>
      </c>
      <c r="B63" s="136" t="s">
        <v>254</v>
      </c>
      <c r="C63" s="174">
        <f>SUM(C57:C62)</f>
        <v>0</v>
      </c>
      <c r="D63" s="175">
        <f>SUM(D57:D62)</f>
        <v>0</v>
      </c>
      <c r="E63" s="77" t="s">
        <v>133</v>
      </c>
      <c r="F63" s="141" t="s">
        <v>319</v>
      </c>
      <c r="G63" s="156">
        <v>4</v>
      </c>
      <c r="H63" s="161">
        <v>5</v>
      </c>
    </row>
    <row r="64" spans="1:13">
      <c r="A64" s="84"/>
      <c r="B64" s="136"/>
      <c r="C64" s="60"/>
      <c r="D64" s="166"/>
      <c r="E64" s="77" t="s">
        <v>135</v>
      </c>
      <c r="F64" s="141" t="s">
        <v>320</v>
      </c>
      <c r="G64" s="156"/>
      <c r="H64" s="161"/>
    </row>
    <row r="65" spans="1:13">
      <c r="A65" s="84" t="s">
        <v>62</v>
      </c>
      <c r="B65" s="135"/>
      <c r="C65" s="67"/>
      <c r="D65" s="178"/>
      <c r="E65" s="77" t="s">
        <v>136</v>
      </c>
      <c r="F65" s="141" t="s">
        <v>321</v>
      </c>
      <c r="G65" s="156"/>
      <c r="H65" s="161"/>
    </row>
    <row r="66" spans="1:13">
      <c r="A66" s="84" t="s">
        <v>63</v>
      </c>
      <c r="B66" s="135" t="s">
        <v>255</v>
      </c>
      <c r="C66" s="156">
        <v>111</v>
      </c>
      <c r="D66" s="161"/>
      <c r="E66" s="157" t="s">
        <v>137</v>
      </c>
      <c r="F66" s="141" t="s">
        <v>322</v>
      </c>
      <c r="G66" s="156"/>
      <c r="H66" s="161"/>
    </row>
    <row r="67" spans="1:13">
      <c r="A67" s="84" t="s">
        <v>64</v>
      </c>
      <c r="B67" s="135" t="s">
        <v>256</v>
      </c>
      <c r="C67" s="156"/>
      <c r="D67" s="161"/>
      <c r="E67" s="157" t="s">
        <v>138</v>
      </c>
      <c r="F67" s="141" t="s">
        <v>323</v>
      </c>
      <c r="G67" s="156">
        <v>25</v>
      </c>
      <c r="H67" s="161">
        <v>5</v>
      </c>
    </row>
    <row r="68" spans="1:13">
      <c r="A68" s="84" t="s">
        <v>65</v>
      </c>
      <c r="B68" s="135" t="s">
        <v>257</v>
      </c>
      <c r="C68" s="156"/>
      <c r="D68" s="161"/>
      <c r="E68" s="158" t="s">
        <v>139</v>
      </c>
      <c r="F68" s="141" t="s">
        <v>324</v>
      </c>
      <c r="G68" s="156"/>
      <c r="H68" s="161"/>
    </row>
    <row r="69" spans="1:13">
      <c r="A69" s="84" t="s">
        <v>66</v>
      </c>
      <c r="B69" s="135" t="s">
        <v>258</v>
      </c>
      <c r="C69" s="156"/>
      <c r="D69" s="161"/>
      <c r="E69" s="77" t="s">
        <v>140</v>
      </c>
      <c r="F69" s="141" t="s">
        <v>325</v>
      </c>
      <c r="G69" s="156">
        <v>35</v>
      </c>
      <c r="H69" s="161">
        <v>35</v>
      </c>
    </row>
    <row r="70" spans="1:13">
      <c r="A70" s="84" t="s">
        <v>67</v>
      </c>
      <c r="B70" s="135" t="s">
        <v>259</v>
      </c>
      <c r="C70" s="156"/>
      <c r="D70" s="161"/>
      <c r="E70" s="78" t="s">
        <v>141</v>
      </c>
      <c r="F70" s="148" t="s">
        <v>326</v>
      </c>
      <c r="G70" s="60">
        <f>G58+G59+G60+G68+G69</f>
        <v>82</v>
      </c>
      <c r="H70" s="60">
        <f>H58+H59+H60+H68+H69</f>
        <v>81</v>
      </c>
    </row>
    <row r="71" spans="1:13">
      <c r="A71" s="84" t="s">
        <v>68</v>
      </c>
      <c r="B71" s="135" t="s">
        <v>260</v>
      </c>
      <c r="C71" s="156"/>
      <c r="D71" s="161"/>
      <c r="E71" s="77"/>
      <c r="F71" s="149"/>
      <c r="G71" s="60"/>
      <c r="H71" s="60"/>
    </row>
    <row r="72" spans="1:13">
      <c r="A72" s="84" t="s">
        <v>69</v>
      </c>
      <c r="B72" s="135" t="s">
        <v>261</v>
      </c>
      <c r="C72" s="156"/>
      <c r="D72" s="161"/>
      <c r="E72" s="79"/>
      <c r="F72" s="150"/>
      <c r="G72" s="60"/>
      <c r="H72" s="60"/>
    </row>
    <row r="73" spans="1:13">
      <c r="A73" s="84" t="s">
        <v>70</v>
      </c>
      <c r="B73" s="135" t="s">
        <v>262</v>
      </c>
      <c r="C73" s="156"/>
      <c r="D73" s="161"/>
      <c r="E73" s="77" t="s">
        <v>142</v>
      </c>
      <c r="F73" s="151" t="s">
        <v>327</v>
      </c>
      <c r="G73" s="64"/>
      <c r="H73" s="64"/>
    </row>
    <row r="74" spans="1:13">
      <c r="A74" s="84" t="s">
        <v>71</v>
      </c>
      <c r="B74" s="136" t="s">
        <v>263</v>
      </c>
      <c r="C74" s="174">
        <f>SUM(C66:C73)</f>
        <v>111</v>
      </c>
      <c r="D74" s="175">
        <f>SUM(D66:D73)</f>
        <v>0</v>
      </c>
      <c r="E74" s="78" t="s">
        <v>122</v>
      </c>
      <c r="F74" s="142" t="s">
        <v>328</v>
      </c>
      <c r="G74" s="64"/>
      <c r="H74" s="64"/>
    </row>
    <row r="75" spans="1:13">
      <c r="A75" s="84"/>
      <c r="B75" s="135"/>
      <c r="C75" s="60"/>
      <c r="D75" s="166"/>
      <c r="E75" s="77" t="s">
        <v>143</v>
      </c>
      <c r="F75" s="142" t="s">
        <v>329</v>
      </c>
      <c r="G75" s="64"/>
      <c r="H75" s="64"/>
    </row>
    <row r="76" spans="1:13">
      <c r="A76" s="84" t="s">
        <v>72</v>
      </c>
      <c r="B76" s="135"/>
      <c r="C76" s="67"/>
      <c r="D76" s="178"/>
      <c r="E76" s="77"/>
      <c r="F76" s="152"/>
      <c r="G76" s="62"/>
      <c r="H76" s="62"/>
      <c r="M76" s="2"/>
    </row>
    <row r="77" spans="1:13">
      <c r="A77" s="84" t="s">
        <v>73</v>
      </c>
      <c r="B77" s="135" t="s">
        <v>264</v>
      </c>
      <c r="C77" s="60">
        <f>SUM(C78:C80)</f>
        <v>0</v>
      </c>
      <c r="D77" s="166">
        <f>SUM(D78:D80)</f>
        <v>0</v>
      </c>
      <c r="E77" s="77"/>
      <c r="F77" s="153"/>
      <c r="G77" s="62"/>
      <c r="H77" s="62"/>
    </row>
    <row r="78" spans="1:13" ht="31.5">
      <c r="A78" s="84" t="s">
        <v>39</v>
      </c>
      <c r="B78" s="135" t="s">
        <v>265</v>
      </c>
      <c r="C78" s="156"/>
      <c r="D78" s="161"/>
      <c r="E78" s="78" t="s">
        <v>144</v>
      </c>
      <c r="F78" s="145" t="s">
        <v>330</v>
      </c>
      <c r="G78" s="67">
        <f>G70+G73+G74+G75</f>
        <v>82</v>
      </c>
      <c r="H78" s="67">
        <f>H70+H73+H74+H75</f>
        <v>81</v>
      </c>
    </row>
    <row r="79" spans="1:13">
      <c r="A79" s="84" t="s">
        <v>74</v>
      </c>
      <c r="B79" s="135" t="s">
        <v>266</v>
      </c>
      <c r="C79" s="156"/>
      <c r="D79" s="161"/>
      <c r="E79" s="77"/>
      <c r="F79" s="154"/>
      <c r="G79" s="62"/>
      <c r="H79" s="62"/>
    </row>
    <row r="80" spans="1:13">
      <c r="A80" s="84" t="s">
        <v>41</v>
      </c>
      <c r="B80" s="135" t="s">
        <v>267</v>
      </c>
      <c r="C80" s="156"/>
      <c r="D80" s="161"/>
      <c r="E80" s="79"/>
      <c r="F80" s="153"/>
      <c r="G80" s="62"/>
      <c r="H80" s="62"/>
    </row>
    <row r="81" spans="1:13">
      <c r="A81" s="84" t="s">
        <v>75</v>
      </c>
      <c r="B81" s="135" t="s">
        <v>268</v>
      </c>
      <c r="C81" s="156"/>
      <c r="D81" s="161"/>
      <c r="E81" s="114"/>
      <c r="F81" s="153"/>
      <c r="G81" s="62"/>
      <c r="H81" s="62"/>
    </row>
    <row r="82" spans="1:13">
      <c r="A82" s="84" t="s">
        <v>76</v>
      </c>
      <c r="B82" s="135" t="s">
        <v>269</v>
      </c>
      <c r="C82" s="156"/>
      <c r="D82" s="161"/>
      <c r="E82" s="79"/>
      <c r="F82" s="153"/>
      <c r="G82" s="62"/>
      <c r="H82" s="62"/>
    </row>
    <row r="83" spans="1:13">
      <c r="A83" s="84" t="s">
        <v>77</v>
      </c>
      <c r="B83" s="136" t="s">
        <v>270</v>
      </c>
      <c r="C83" s="174">
        <f>C82+C81+C77</f>
        <v>0</v>
      </c>
      <c r="D83" s="175">
        <f>D82+D81+D77</f>
        <v>0</v>
      </c>
      <c r="E83" s="114"/>
      <c r="F83" s="153"/>
      <c r="G83" s="62"/>
      <c r="H83" s="62"/>
    </row>
    <row r="84" spans="1:13">
      <c r="A84" s="84"/>
      <c r="B84" s="136"/>
      <c r="C84" s="60"/>
      <c r="D84" s="166"/>
      <c r="E84" s="79"/>
      <c r="F84" s="153"/>
      <c r="G84" s="62"/>
      <c r="H84" s="62"/>
      <c r="M84" s="2"/>
    </row>
    <row r="85" spans="1:13">
      <c r="A85" s="84" t="s">
        <v>78</v>
      </c>
      <c r="B85" s="135"/>
      <c r="C85" s="60"/>
      <c r="D85" s="166"/>
      <c r="E85" s="114"/>
      <c r="F85" s="153"/>
      <c r="G85" s="62"/>
      <c r="H85" s="62"/>
    </row>
    <row r="86" spans="1:13">
      <c r="A86" s="84" t="s">
        <v>79</v>
      </c>
      <c r="B86" s="135" t="s">
        <v>271</v>
      </c>
      <c r="C86" s="156">
        <v>1</v>
      </c>
      <c r="D86" s="161"/>
      <c r="E86" s="79"/>
      <c r="F86" s="153"/>
      <c r="G86" s="62"/>
      <c r="H86" s="62"/>
      <c r="M86" s="2"/>
    </row>
    <row r="87" spans="1:13">
      <c r="A87" s="84" t="s">
        <v>80</v>
      </c>
      <c r="B87" s="135" t="s">
        <v>272</v>
      </c>
      <c r="C87" s="156">
        <v>1189</v>
      </c>
      <c r="D87" s="161">
        <v>1168</v>
      </c>
      <c r="E87" s="114"/>
      <c r="F87" s="153"/>
      <c r="G87" s="62"/>
      <c r="H87" s="62"/>
    </row>
    <row r="88" spans="1:13">
      <c r="A88" s="84" t="s">
        <v>81</v>
      </c>
      <c r="B88" s="135" t="s">
        <v>273</v>
      </c>
      <c r="C88" s="156"/>
      <c r="D88" s="161"/>
      <c r="E88" s="114"/>
      <c r="F88" s="153"/>
      <c r="G88" s="62"/>
      <c r="H88" s="62"/>
      <c r="M88" s="2"/>
    </row>
    <row r="89" spans="1:13">
      <c r="A89" s="84" t="s">
        <v>82</v>
      </c>
      <c r="B89" s="135" t="s">
        <v>274</v>
      </c>
      <c r="C89" s="156"/>
      <c r="D89" s="161"/>
      <c r="E89" s="114"/>
      <c r="F89" s="153"/>
      <c r="G89" s="62"/>
      <c r="H89" s="62"/>
    </row>
    <row r="90" spans="1:13">
      <c r="A90" s="84" t="s">
        <v>83</v>
      </c>
      <c r="B90" s="136" t="s">
        <v>275</v>
      </c>
      <c r="C90" s="174">
        <f>SUM(C86:C89)</f>
        <v>1190</v>
      </c>
      <c r="D90" s="175">
        <f>SUM(D86:D89)</f>
        <v>1168</v>
      </c>
      <c r="E90" s="114"/>
      <c r="F90" s="153"/>
      <c r="G90" s="62"/>
      <c r="H90" s="62"/>
      <c r="M90" s="2"/>
    </row>
    <row r="91" spans="1:13">
      <c r="A91" s="84" t="s">
        <v>84</v>
      </c>
      <c r="B91" s="136" t="s">
        <v>276</v>
      </c>
      <c r="C91" s="159">
        <v>19</v>
      </c>
      <c r="D91" s="160">
        <v>16</v>
      </c>
      <c r="E91" s="114"/>
      <c r="F91" s="153"/>
      <c r="G91" s="62"/>
      <c r="H91" s="62"/>
    </row>
    <row r="92" spans="1:13" ht="32.25" thickBot="1">
      <c r="A92" s="84" t="s">
        <v>388</v>
      </c>
      <c r="B92" s="136"/>
      <c r="C92" s="179"/>
      <c r="D92" s="180"/>
      <c r="E92" s="114"/>
      <c r="F92" s="153"/>
      <c r="G92" s="62"/>
      <c r="H92" s="62"/>
    </row>
    <row r="93" spans="1:13" ht="16.5" thickBot="1">
      <c r="A93" s="84" t="s">
        <v>85</v>
      </c>
      <c r="B93" s="133" t="s">
        <v>277</v>
      </c>
      <c r="C93" s="183">
        <v>1320</v>
      </c>
      <c r="D93" s="184">
        <v>1184</v>
      </c>
      <c r="E93" s="79"/>
      <c r="F93" s="153"/>
      <c r="G93" s="62"/>
      <c r="H93" s="62"/>
      <c r="M93" s="2"/>
    </row>
    <row r="94" spans="1:13" ht="16.5" thickBot="1">
      <c r="A94" s="86" t="s">
        <v>86</v>
      </c>
      <c r="B94" s="138" t="s">
        <v>278</v>
      </c>
      <c r="C94" s="61">
        <f>C93+C54</f>
        <v>106872</v>
      </c>
      <c r="D94" s="61">
        <f>D93+D54</f>
        <v>98686</v>
      </c>
      <c r="E94" s="82" t="s">
        <v>145</v>
      </c>
      <c r="F94" s="155" t="s">
        <v>331</v>
      </c>
      <c r="G94" s="68">
        <f>G35+G38+G54+G78</f>
        <v>106872</v>
      </c>
      <c r="H94" s="68">
        <f>H35+H38+H54+H78</f>
        <v>98686</v>
      </c>
    </row>
    <row r="96" spans="1:13">
      <c r="E96" s="4"/>
    </row>
    <row r="98" spans="5:13">
      <c r="M98" s="2"/>
    </row>
    <row r="100" spans="5:13">
      <c r="M100" s="2"/>
    </row>
    <row r="102" spans="5:13">
      <c r="E102" s="4"/>
      <c r="M102" s="2"/>
    </row>
    <row r="104" spans="5:13">
      <c r="E104" s="4"/>
      <c r="M104" s="2"/>
    </row>
    <row r="112" spans="5:13">
      <c r="E112" s="4"/>
    </row>
    <row r="114" spans="5:13">
      <c r="E114" s="4"/>
      <c r="M114" s="2"/>
    </row>
    <row r="116" spans="5:13">
      <c r="E116" s="4"/>
      <c r="M116" s="2"/>
    </row>
    <row r="118" spans="5:13">
      <c r="E118" s="4"/>
    </row>
    <row r="120" spans="5:13">
      <c r="E120" s="4"/>
      <c r="M120" s="2"/>
    </row>
    <row r="122" spans="5:13">
      <c r="E122" s="4"/>
      <c r="M122" s="2"/>
    </row>
    <row r="124" spans="5:13">
      <c r="M124" s="2"/>
    </row>
    <row r="126" spans="5:13">
      <c r="M126" s="2"/>
    </row>
    <row r="128" spans="5:13">
      <c r="M128" s="2"/>
    </row>
    <row r="130" spans="5:13">
      <c r="E130" s="4"/>
      <c r="M130" s="2"/>
    </row>
    <row r="132" spans="5:13">
      <c r="E132" s="4"/>
      <c r="M132" s="2"/>
    </row>
    <row r="134" spans="5:13">
      <c r="E134" s="4"/>
      <c r="M134" s="2"/>
    </row>
    <row r="136" spans="5:13">
      <c r="E136" s="4"/>
      <c r="M136" s="2"/>
    </row>
    <row r="138" spans="5:13">
      <c r="E138" s="4"/>
    </row>
    <row r="140" spans="5:13">
      <c r="E140" s="4"/>
    </row>
    <row r="142" spans="5:13">
      <c r="E142" s="4"/>
    </row>
    <row r="144" spans="5:13">
      <c r="E144" s="4"/>
      <c r="M144" s="2"/>
    </row>
    <row r="146" spans="5:13">
      <c r="M146" s="2"/>
    </row>
    <row r="148" spans="5:13">
      <c r="M148" s="2"/>
    </row>
    <row r="154" spans="5:13">
      <c r="E154" s="4"/>
    </row>
    <row r="156" spans="5:13">
      <c r="E156" s="4"/>
    </row>
    <row r="158" spans="5:13">
      <c r="E158" s="4"/>
    </row>
    <row r="160" spans="5:13">
      <c r="E160" s="4"/>
    </row>
    <row r="162" spans="5:5">
      <c r="E162" s="4"/>
    </row>
    <row r="170" spans="5:5">
      <c r="E170" s="4"/>
    </row>
    <row r="172" spans="5:5">
      <c r="E172" s="4"/>
    </row>
    <row r="174" spans="5:5">
      <c r="E174" s="4"/>
    </row>
    <row r="176" spans="5:5">
      <c r="E176" s="4"/>
    </row>
    <row r="180" spans="5:5">
      <c r="E180" s="4"/>
    </row>
  </sheetData>
  <phoneticPr fontId="5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9:H9 H21 H10 H42 G58:H59 C52:D53 G22:H23 G50:H53 H18:H19 H27 H30 H47 G73:H75 C10:D17 C19:D20 C22:D25 C29:D29 C34:D37 C39:D43 C46:D49 G61:H69" xr:uid="{00000000-0002-0000-00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G13:H15 G31:H31 G28:H28 C30:D30" xr:uid="{00000000-0002-0000-0000-000001000000}">
      <formula1>-99999999999</formula1>
      <formula2>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29:H29" xr:uid="{086C026C-D73C-4366-8919-DF3E500C1367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38:H38 G19" xr:uid="{00000000-0002-0000-0000-000003000000}">
      <formula1>-999999999999990</formula1>
      <formula2>9999999999999990</formula2>
    </dataValidation>
  </dataValidations>
  <printOptions horizontalCentered="1" verticalCentered="1"/>
  <pageMargins left="0.15748031496062992" right="0.15748031496062992" top="0.15748031496062992" bottom="0.15748031496062992" header="0.16" footer="0.28999999999999998"/>
  <pageSetup paperSize="9" scale="49" orientation="portrait" r:id="rId1"/>
  <headerFooter alignWithMargins="0"/>
  <ignoredErrors>
    <ignoredError sqref="H26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03"/>
  <sheetViews>
    <sheetView showGridLines="0" topLeftCell="B1" workbookViewId="0">
      <selection activeCell="G10" sqref="G10:H24"/>
    </sheetView>
  </sheetViews>
  <sheetFormatPr defaultColWidth="9.42578125" defaultRowHeight="12"/>
  <cols>
    <col min="1" max="1" width="33.140625" style="22" customWidth="1"/>
    <col min="2" max="2" width="9.85546875" style="22" customWidth="1"/>
    <col min="3" max="4" width="9.85546875" style="5" customWidth="1"/>
    <col min="5" max="5" width="33.140625" style="22" customWidth="1"/>
    <col min="6" max="6" width="9.85546875" style="22" customWidth="1"/>
    <col min="7" max="7" width="9.85546875" style="5" customWidth="1"/>
    <col min="8" max="8" width="11.140625" style="5" customWidth="1"/>
    <col min="9" max="16384" width="9.42578125" style="5"/>
  </cols>
  <sheetData>
    <row r="1" spans="1:8" s="1" customFormat="1" ht="18.75">
      <c r="A1" s="28" t="s">
        <v>146</v>
      </c>
      <c r="B1" s="113"/>
      <c r="C1" s="28"/>
      <c r="D1" s="28"/>
      <c r="E1" s="28"/>
      <c r="F1" s="57"/>
      <c r="G1" s="38"/>
      <c r="H1" s="58"/>
    </row>
    <row r="2" spans="1:8" s="1" customFormat="1" ht="15.75">
      <c r="A2" s="112" t="s">
        <v>1</v>
      </c>
      <c r="B2" s="28"/>
      <c r="C2" s="38"/>
      <c r="D2" s="38"/>
      <c r="E2" s="116" t="s">
        <v>385</v>
      </c>
      <c r="F2" s="57"/>
      <c r="G2" s="109" t="s">
        <v>208</v>
      </c>
      <c r="H2" s="27">
        <f>'Balance Sheet'!H2</f>
        <v>121228499</v>
      </c>
    </row>
    <row r="3" spans="1:8" s="1" customFormat="1" ht="15.75">
      <c r="A3" s="112" t="s">
        <v>202</v>
      </c>
      <c r="B3" s="29"/>
      <c r="C3" s="38"/>
      <c r="D3" s="38"/>
      <c r="E3" s="117" t="str">
        <f>'Balance Sheet'!E3</f>
        <v>Interim non-consolidated</v>
      </c>
      <c r="F3" s="57"/>
      <c r="G3" s="38"/>
      <c r="H3" s="111" t="s">
        <v>2</v>
      </c>
    </row>
    <row r="4" spans="1:8" s="1" customFormat="1" ht="15.75">
      <c r="A4" s="112" t="s">
        <v>3</v>
      </c>
      <c r="B4" s="28"/>
      <c r="C4" s="38"/>
      <c r="D4" s="38"/>
      <c r="E4" s="118" t="str">
        <f>'Balance Sheet'!E4</f>
        <v>01.01.2026 - 30.06.2026</v>
      </c>
      <c r="F4" s="57"/>
      <c r="G4" s="38"/>
      <c r="H4" s="110" t="s">
        <v>148</v>
      </c>
    </row>
    <row r="5" spans="1:8" s="1" customFormat="1" ht="3.6" customHeight="1" thickBot="1">
      <c r="A5" s="30"/>
      <c r="B5" s="30"/>
      <c r="C5" s="31"/>
      <c r="D5" s="32"/>
      <c r="E5" s="32"/>
      <c r="F5" s="57"/>
      <c r="G5" s="38"/>
      <c r="H5" s="32"/>
    </row>
    <row r="6" spans="1:8" s="1" customFormat="1" ht="31.5">
      <c r="A6" s="119" t="s">
        <v>391</v>
      </c>
      <c r="B6" s="121" t="s">
        <v>5</v>
      </c>
      <c r="C6" s="34" t="s">
        <v>6</v>
      </c>
      <c r="D6" s="34" t="s">
        <v>7</v>
      </c>
      <c r="E6" s="74" t="s">
        <v>147</v>
      </c>
      <c r="F6" s="33" t="s">
        <v>5</v>
      </c>
      <c r="G6" s="34" t="s">
        <v>6</v>
      </c>
      <c r="H6" s="34" t="s">
        <v>7</v>
      </c>
    </row>
    <row r="7" spans="1:8" s="1" customFormat="1" ht="15.75">
      <c r="A7" s="120" t="s">
        <v>203</v>
      </c>
      <c r="B7" s="122" t="s">
        <v>204</v>
      </c>
      <c r="C7" s="70" t="s">
        <v>386</v>
      </c>
      <c r="D7" s="71" t="s">
        <v>387</v>
      </c>
      <c r="E7" s="75" t="s">
        <v>203</v>
      </c>
      <c r="F7" s="70" t="s">
        <v>204</v>
      </c>
      <c r="G7" s="72" t="s">
        <v>386</v>
      </c>
      <c r="H7" s="73" t="s">
        <v>387</v>
      </c>
    </row>
    <row r="8" spans="1:8" ht="15.75">
      <c r="A8" s="89" t="s">
        <v>150</v>
      </c>
      <c r="B8" s="123"/>
      <c r="C8" s="7"/>
      <c r="D8" s="7"/>
      <c r="E8" s="89" t="s">
        <v>178</v>
      </c>
      <c r="F8" s="8"/>
      <c r="G8" s="9"/>
      <c r="H8" s="9"/>
    </row>
    <row r="9" spans="1:8" ht="15.75">
      <c r="A9" s="90" t="s">
        <v>149</v>
      </c>
      <c r="B9" s="124"/>
      <c r="C9" s="10"/>
      <c r="D9" s="11"/>
      <c r="E9" s="90" t="s">
        <v>179</v>
      </c>
      <c r="F9" s="8"/>
      <c r="G9" s="9"/>
      <c r="H9" s="9"/>
    </row>
    <row r="10" spans="1:8" ht="15.75">
      <c r="A10" s="90" t="s">
        <v>55</v>
      </c>
      <c r="B10" s="125" t="s">
        <v>332</v>
      </c>
      <c r="C10" s="108">
        <v>6</v>
      </c>
      <c r="D10" s="168">
        <v>4</v>
      </c>
      <c r="E10" s="90" t="s">
        <v>180</v>
      </c>
      <c r="F10" s="49" t="s">
        <v>362</v>
      </c>
      <c r="G10" s="108"/>
      <c r="H10" s="168"/>
    </row>
    <row r="11" spans="1:8" ht="15.75">
      <c r="A11" s="90" t="s">
        <v>151</v>
      </c>
      <c r="B11" s="125" t="s">
        <v>333</v>
      </c>
      <c r="C11" s="108">
        <v>116</v>
      </c>
      <c r="D11" s="168">
        <v>126</v>
      </c>
      <c r="E11" s="90" t="s">
        <v>181</v>
      </c>
      <c r="F11" s="49" t="s">
        <v>363</v>
      </c>
      <c r="G11" s="108"/>
      <c r="H11" s="168"/>
    </row>
    <row r="12" spans="1:8" ht="15.75">
      <c r="A12" s="90" t="s">
        <v>152</v>
      </c>
      <c r="B12" s="125" t="s">
        <v>334</v>
      </c>
      <c r="C12" s="108">
        <v>36</v>
      </c>
      <c r="D12" s="168">
        <v>18</v>
      </c>
      <c r="E12" s="90" t="s">
        <v>182</v>
      </c>
      <c r="F12" s="49" t="s">
        <v>364</v>
      </c>
      <c r="G12" s="108">
        <v>319</v>
      </c>
      <c r="H12" s="168">
        <v>135</v>
      </c>
    </row>
    <row r="13" spans="1:8" ht="15.75">
      <c r="A13" s="90" t="s">
        <v>153</v>
      </c>
      <c r="B13" s="125" t="s">
        <v>335</v>
      </c>
      <c r="C13" s="108">
        <v>359</v>
      </c>
      <c r="D13" s="168">
        <v>342</v>
      </c>
      <c r="E13" s="90" t="s">
        <v>139</v>
      </c>
      <c r="F13" s="49" t="s">
        <v>365</v>
      </c>
      <c r="G13" s="108">
        <f>237-230</f>
        <v>7</v>
      </c>
      <c r="H13" s="168">
        <v>7</v>
      </c>
    </row>
    <row r="14" spans="1:8" ht="15.75">
      <c r="A14" s="90" t="s">
        <v>154</v>
      </c>
      <c r="B14" s="125" t="s">
        <v>336</v>
      </c>
      <c r="C14" s="108">
        <v>35</v>
      </c>
      <c r="D14" s="168">
        <v>36</v>
      </c>
      <c r="E14" s="92" t="s">
        <v>183</v>
      </c>
      <c r="F14" s="50" t="s">
        <v>366</v>
      </c>
      <c r="G14" s="169">
        <f>SUM(G10:G13)</f>
        <v>326</v>
      </c>
      <c r="H14" s="170">
        <f>SUM(H10:H13)</f>
        <v>142</v>
      </c>
    </row>
    <row r="15" spans="1:8" ht="31.5">
      <c r="A15" s="90" t="s">
        <v>155</v>
      </c>
      <c r="B15" s="125" t="s">
        <v>337</v>
      </c>
      <c r="C15" s="108"/>
      <c r="D15" s="168"/>
      <c r="E15" s="90"/>
      <c r="F15" s="51"/>
      <c r="G15" s="39"/>
      <c r="H15" s="171"/>
    </row>
    <row r="16" spans="1:8" ht="31.5">
      <c r="A16" s="90" t="s">
        <v>156</v>
      </c>
      <c r="B16" s="125" t="s">
        <v>338</v>
      </c>
      <c r="C16" s="108"/>
      <c r="D16" s="168"/>
      <c r="E16" s="90" t="s">
        <v>184</v>
      </c>
      <c r="F16" s="52" t="s">
        <v>367</v>
      </c>
      <c r="G16" s="172"/>
      <c r="H16" s="173"/>
    </row>
    <row r="17" spans="1:8" ht="15.75">
      <c r="A17" s="90" t="s">
        <v>157</v>
      </c>
      <c r="B17" s="125" t="s">
        <v>339</v>
      </c>
      <c r="C17" s="108">
        <f>452-230-176</f>
        <v>46</v>
      </c>
      <c r="D17" s="168">
        <v>89</v>
      </c>
      <c r="E17" s="90" t="s">
        <v>185</v>
      </c>
      <c r="F17" s="51" t="s">
        <v>368</v>
      </c>
      <c r="G17" s="108"/>
      <c r="H17" s="168"/>
    </row>
    <row r="18" spans="1:8" ht="15.75">
      <c r="A18" s="91" t="s">
        <v>158</v>
      </c>
      <c r="B18" s="125" t="s">
        <v>340</v>
      </c>
      <c r="C18" s="108"/>
      <c r="D18" s="168"/>
      <c r="E18" s="93"/>
      <c r="F18" s="53"/>
      <c r="G18" s="39"/>
      <c r="H18" s="171"/>
    </row>
    <row r="19" spans="1:8" ht="15.75">
      <c r="A19" s="91" t="s">
        <v>159</v>
      </c>
      <c r="B19" s="125" t="s">
        <v>341</v>
      </c>
      <c r="C19" s="108"/>
      <c r="D19" s="168"/>
      <c r="E19" s="90" t="s">
        <v>186</v>
      </c>
      <c r="F19" s="53"/>
      <c r="G19" s="39"/>
      <c r="H19" s="171"/>
    </row>
    <row r="20" spans="1:8" ht="15.75">
      <c r="A20" s="92" t="s">
        <v>160</v>
      </c>
      <c r="B20" s="126" t="s">
        <v>342</v>
      </c>
      <c r="C20" s="169">
        <f>SUM(C10:C16)+C17</f>
        <v>598</v>
      </c>
      <c r="D20" s="170">
        <f>SUM(D10:D16)+D17</f>
        <v>615</v>
      </c>
      <c r="E20" s="98" t="s">
        <v>187</v>
      </c>
      <c r="F20" s="51" t="s">
        <v>369</v>
      </c>
      <c r="G20" s="108">
        <v>381</v>
      </c>
      <c r="H20" s="168">
        <v>419</v>
      </c>
    </row>
    <row r="21" spans="1:8" ht="15.75">
      <c r="A21" s="93"/>
      <c r="B21" s="125"/>
      <c r="C21" s="39"/>
      <c r="D21" s="171"/>
      <c r="E21" s="95" t="s">
        <v>188</v>
      </c>
      <c r="F21" s="51" t="s">
        <v>370</v>
      </c>
      <c r="G21" s="108">
        <v>2120</v>
      </c>
      <c r="H21" s="168">
        <v>1509</v>
      </c>
    </row>
    <row r="22" spans="1:8" ht="31.5">
      <c r="A22" s="90" t="s">
        <v>161</v>
      </c>
      <c r="B22" s="40"/>
      <c r="C22" s="39"/>
      <c r="D22" s="171"/>
      <c r="E22" s="90" t="s">
        <v>189</v>
      </c>
      <c r="F22" s="51" t="s">
        <v>371</v>
      </c>
      <c r="G22" s="108"/>
      <c r="H22" s="168"/>
    </row>
    <row r="23" spans="1:8" ht="31.5">
      <c r="A23" s="53" t="s">
        <v>162</v>
      </c>
      <c r="B23" s="40" t="s">
        <v>343</v>
      </c>
      <c r="C23" s="108">
        <v>109</v>
      </c>
      <c r="D23" s="168">
        <v>46</v>
      </c>
      <c r="E23" s="98" t="s">
        <v>190</v>
      </c>
      <c r="F23" s="51" t="s">
        <v>372</v>
      </c>
      <c r="G23" s="108">
        <v>36</v>
      </c>
      <c r="H23" s="168"/>
    </row>
    <row r="24" spans="1:8" ht="31.5">
      <c r="A24" s="90" t="s">
        <v>163</v>
      </c>
      <c r="B24" s="40" t="s">
        <v>344</v>
      </c>
      <c r="C24" s="108"/>
      <c r="D24" s="168"/>
      <c r="E24" s="90" t="s">
        <v>191</v>
      </c>
      <c r="F24" s="51" t="s">
        <v>373</v>
      </c>
      <c r="G24" s="108"/>
      <c r="H24" s="168"/>
    </row>
    <row r="25" spans="1:8" ht="31.5">
      <c r="A25" s="90" t="s">
        <v>164</v>
      </c>
      <c r="B25" s="40" t="s">
        <v>345</v>
      </c>
      <c r="C25" s="108"/>
      <c r="D25" s="168"/>
      <c r="E25" s="92" t="s">
        <v>192</v>
      </c>
      <c r="F25" s="52" t="s">
        <v>374</v>
      </c>
      <c r="G25" s="54">
        <f>SUM(G20:G24)</f>
        <v>2537</v>
      </c>
      <c r="H25" s="54">
        <f>SUM(H20:H24)</f>
        <v>1928</v>
      </c>
    </row>
    <row r="26" spans="1:8" ht="15.75">
      <c r="A26" s="90" t="s">
        <v>165</v>
      </c>
      <c r="B26" s="40" t="s">
        <v>346</v>
      </c>
      <c r="C26" s="108">
        <v>1</v>
      </c>
      <c r="D26" s="168">
        <v>1</v>
      </c>
      <c r="E26" s="95"/>
      <c r="F26" s="53"/>
      <c r="G26" s="54"/>
      <c r="H26" s="54"/>
    </row>
    <row r="27" spans="1:8" ht="15.75">
      <c r="A27" s="92" t="s">
        <v>166</v>
      </c>
      <c r="B27" s="41" t="s">
        <v>347</v>
      </c>
      <c r="C27" s="39">
        <f>SUM(C23:C26)</f>
        <v>110</v>
      </c>
      <c r="D27" s="39">
        <f>SUM(D23:D26)</f>
        <v>47</v>
      </c>
      <c r="E27" s="90"/>
      <c r="F27" s="53"/>
      <c r="G27" s="54"/>
      <c r="H27" s="54"/>
    </row>
    <row r="28" spans="1:8" ht="15.75">
      <c r="A28" s="94"/>
      <c r="B28" s="41"/>
      <c r="C28" s="39"/>
      <c r="D28" s="39"/>
      <c r="E28" s="90"/>
      <c r="F28" s="53"/>
      <c r="G28" s="54"/>
      <c r="H28" s="54"/>
    </row>
    <row r="29" spans="1:8" ht="31.5">
      <c r="A29" s="89" t="s">
        <v>167</v>
      </c>
      <c r="B29" s="42" t="s">
        <v>348</v>
      </c>
      <c r="C29" s="39">
        <f>C27+C20</f>
        <v>708</v>
      </c>
      <c r="D29" s="39">
        <f>D27+D20</f>
        <v>662</v>
      </c>
      <c r="E29" s="89" t="s">
        <v>193</v>
      </c>
      <c r="F29" s="52" t="s">
        <v>375</v>
      </c>
      <c r="G29" s="54">
        <f>G14+G16+G25</f>
        <v>2863</v>
      </c>
      <c r="H29" s="54">
        <f>H14+H16+H25</f>
        <v>2070</v>
      </c>
    </row>
    <row r="30" spans="1:8" ht="15.75">
      <c r="A30" s="89"/>
      <c r="B30" s="42"/>
      <c r="C30" s="39"/>
      <c r="D30" s="39"/>
      <c r="E30" s="89"/>
      <c r="F30" s="51"/>
      <c r="G30" s="54"/>
      <c r="H30" s="54"/>
    </row>
    <row r="31" spans="1:8" ht="15.75">
      <c r="A31" s="89" t="s">
        <v>168</v>
      </c>
      <c r="B31" s="42" t="s">
        <v>349</v>
      </c>
      <c r="C31" s="39">
        <f>IF((G29-C29)&gt;0,G29-C29,0)</f>
        <v>2155</v>
      </c>
      <c r="D31" s="39">
        <f>IF((H29-D29)&gt;0,H29-D29,0)</f>
        <v>1408</v>
      </c>
      <c r="E31" s="89" t="s">
        <v>194</v>
      </c>
      <c r="F31" s="52" t="s">
        <v>376</v>
      </c>
      <c r="G31" s="54">
        <f>IF((C29-G29)&gt;0,C29-G29,0)</f>
        <v>0</v>
      </c>
      <c r="H31" s="54">
        <f>IF((D29-H29)&gt;0,D29-H29,0)</f>
        <v>0</v>
      </c>
    </row>
    <row r="32" spans="1:8" ht="31.5">
      <c r="A32" s="95" t="s">
        <v>169</v>
      </c>
      <c r="B32" s="41" t="s">
        <v>350</v>
      </c>
      <c r="C32" s="101"/>
      <c r="D32" s="101"/>
      <c r="E32" s="90" t="s">
        <v>195</v>
      </c>
      <c r="F32" s="51" t="s">
        <v>377</v>
      </c>
      <c r="G32" s="106"/>
      <c r="H32" s="106"/>
    </row>
    <row r="33" spans="1:8" ht="15.75">
      <c r="A33" s="90" t="s">
        <v>389</v>
      </c>
      <c r="B33" s="43" t="s">
        <v>351</v>
      </c>
      <c r="C33" s="101"/>
      <c r="D33" s="101"/>
      <c r="E33" s="90" t="s">
        <v>196</v>
      </c>
      <c r="F33" s="51" t="s">
        <v>378</v>
      </c>
      <c r="G33" s="106"/>
      <c r="H33" s="106"/>
    </row>
    <row r="34" spans="1:8" ht="15.75">
      <c r="A34" s="96" t="s">
        <v>170</v>
      </c>
      <c r="B34" s="41" t="s">
        <v>352</v>
      </c>
      <c r="C34" s="39">
        <f>C29-C32+C33</f>
        <v>708</v>
      </c>
      <c r="D34" s="39">
        <f>D29-D32+D33</f>
        <v>662</v>
      </c>
      <c r="E34" s="89" t="s">
        <v>197</v>
      </c>
      <c r="F34" s="52" t="s">
        <v>379</v>
      </c>
      <c r="G34" s="54">
        <f>G33-G32+G29</f>
        <v>2863</v>
      </c>
      <c r="H34" s="54">
        <f>H33-H32+H29</f>
        <v>2070</v>
      </c>
    </row>
    <row r="35" spans="1:8" ht="15.75">
      <c r="A35" s="96" t="s">
        <v>206</v>
      </c>
      <c r="B35" s="42" t="s">
        <v>353</v>
      </c>
      <c r="C35" s="39">
        <f>IF((G34-C34)&gt;0,G34-C34,0)</f>
        <v>2155</v>
      </c>
      <c r="D35" s="39">
        <f>IF((H34-D34)&gt;0,H34-D34,0)</f>
        <v>1408</v>
      </c>
      <c r="E35" s="96" t="s">
        <v>198</v>
      </c>
      <c r="F35" s="52" t="s">
        <v>380</v>
      </c>
      <c r="G35" s="54">
        <f>IF((C34-G34)&gt;0,C34-G34,0)</f>
        <v>0</v>
      </c>
      <c r="H35" s="54">
        <f>IF((D34-H34)&gt;0,D34-H34,0)</f>
        <v>0</v>
      </c>
    </row>
    <row r="36" spans="1:8" ht="15.75">
      <c r="A36" s="93" t="s">
        <v>171</v>
      </c>
      <c r="B36" s="41" t="s">
        <v>354</v>
      </c>
      <c r="C36" s="39">
        <f>C37+C38+C39</f>
        <v>0</v>
      </c>
      <c r="D36" s="39">
        <f>D37+D38+D39</f>
        <v>0</v>
      </c>
      <c r="E36" s="99"/>
      <c r="F36" s="53"/>
      <c r="G36" s="54"/>
      <c r="H36" s="54"/>
    </row>
    <row r="37" spans="1:8" ht="15.75">
      <c r="A37" s="90" t="s">
        <v>172</v>
      </c>
      <c r="B37" s="40" t="s">
        <v>355</v>
      </c>
      <c r="C37" s="102"/>
      <c r="D37" s="102"/>
      <c r="E37" s="99"/>
      <c r="F37" s="53"/>
      <c r="G37" s="54"/>
      <c r="H37" s="54"/>
    </row>
    <row r="38" spans="1:8" ht="31.5">
      <c r="A38" s="90" t="s">
        <v>173</v>
      </c>
      <c r="B38" s="44" t="s">
        <v>356</v>
      </c>
      <c r="C38" s="107"/>
      <c r="D38" s="103"/>
      <c r="E38" s="99"/>
      <c r="F38" s="55"/>
      <c r="G38" s="54"/>
      <c r="H38" s="54"/>
    </row>
    <row r="39" spans="1:8" ht="15.75">
      <c r="A39" s="90" t="s">
        <v>174</v>
      </c>
      <c r="B39" s="44" t="s">
        <v>357</v>
      </c>
      <c r="C39" s="104"/>
      <c r="D39" s="104"/>
      <c r="E39" s="99"/>
      <c r="F39" s="55"/>
      <c r="G39" s="54"/>
      <c r="H39" s="54"/>
    </row>
    <row r="40" spans="1:8" ht="15.75">
      <c r="A40" s="89" t="s">
        <v>175</v>
      </c>
      <c r="B40" s="127" t="s">
        <v>358</v>
      </c>
      <c r="C40" s="46">
        <f>+IF((G34-C34-C36)&gt;0,G34-C34-C36,0)</f>
        <v>2155</v>
      </c>
      <c r="D40" s="46">
        <f>+IF((H34-D34-D36)&gt;0,H34-D34-D36,0)</f>
        <v>1408</v>
      </c>
      <c r="E40" s="100" t="s">
        <v>199</v>
      </c>
      <c r="F40" s="56" t="s">
        <v>381</v>
      </c>
      <c r="G40" s="54">
        <f>IF(G35&gt;0,IF(C36+G35&lt;0,0,C36+G35),IF(C35-C36&lt;0,C36-C35,0))</f>
        <v>0</v>
      </c>
      <c r="H40" s="54">
        <f>IF(H35&gt;0,IF(D36+H35&lt;0,0,D36+H35),IF(D35-D36&lt;0,D36-D35,0))</f>
        <v>0</v>
      </c>
    </row>
    <row r="41" spans="1:8" ht="15.75">
      <c r="A41" s="89" t="s">
        <v>176</v>
      </c>
      <c r="B41" s="128" t="s">
        <v>359</v>
      </c>
      <c r="C41" s="104"/>
      <c r="D41" s="105"/>
      <c r="E41" s="89" t="s">
        <v>200</v>
      </c>
      <c r="F41" s="56" t="s">
        <v>382</v>
      </c>
      <c r="G41" s="106"/>
      <c r="H41" s="106"/>
    </row>
    <row r="42" spans="1:8" ht="15.75">
      <c r="A42" s="89" t="s">
        <v>207</v>
      </c>
      <c r="B42" s="42" t="s">
        <v>360</v>
      </c>
      <c r="C42" s="47">
        <f>IF(G40=0,IF(C40-C41&gt;0,C40-C41+G41,0),IF(G40-G41&lt;0,G41-G40+C40,0))</f>
        <v>2155</v>
      </c>
      <c r="D42" s="47">
        <f>IF(H40=0,IF(D40-D41&gt;0,D40-D41+H41,0),IF(H40-H41&lt;0,H41-H40+D40,0))</f>
        <v>1408</v>
      </c>
      <c r="E42" s="89" t="s">
        <v>201</v>
      </c>
      <c r="F42" s="56" t="s">
        <v>383</v>
      </c>
      <c r="G42" s="47">
        <f>IF(C40=0,IF(G40-G41&gt;0,G40-G41+C41,0),IF(C40-C41&lt;0,C41-C40+G41,0))</f>
        <v>0</v>
      </c>
      <c r="H42" s="47">
        <f>IF(D40=0,IF(H40-H41&gt;0,H40-H41+D41,0),IF(D40-D41&lt;0,D41-D40+H41,0))</f>
        <v>0</v>
      </c>
    </row>
    <row r="43" spans="1:8" ht="15.75">
      <c r="A43" s="97" t="s">
        <v>177</v>
      </c>
      <c r="B43" s="42" t="s">
        <v>361</v>
      </c>
      <c r="C43" s="48">
        <f>C34+C36+C40</f>
        <v>2863</v>
      </c>
      <c r="D43" s="48">
        <f>D34+D36+D40</f>
        <v>2070</v>
      </c>
      <c r="E43" s="97" t="s">
        <v>177</v>
      </c>
      <c r="F43" s="45" t="s">
        <v>384</v>
      </c>
      <c r="G43" s="54">
        <f>G40+G34</f>
        <v>2863</v>
      </c>
      <c r="H43" s="54">
        <f>H40+H34</f>
        <v>2070</v>
      </c>
    </row>
    <row r="44" spans="1:8">
      <c r="A44" s="12"/>
      <c r="B44" s="13"/>
      <c r="C44" s="14"/>
      <c r="D44" s="14"/>
      <c r="E44" s="15"/>
      <c r="F44" s="16"/>
      <c r="G44" s="17"/>
      <c r="H44" s="17"/>
    </row>
    <row r="45" spans="1:8">
      <c r="A45" s="18"/>
      <c r="B45" s="19"/>
      <c r="C45" s="19"/>
      <c r="D45" s="164"/>
      <c r="E45" s="164"/>
      <c r="F45" s="164"/>
      <c r="G45" s="164"/>
      <c r="H45" s="164"/>
    </row>
    <row r="46" spans="1:8">
      <c r="A46" s="20"/>
      <c r="B46" s="21"/>
      <c r="C46" s="17"/>
      <c r="D46" s="17"/>
      <c r="E46" s="16"/>
      <c r="F46" s="16"/>
      <c r="G46" s="17"/>
      <c r="H46" s="17"/>
    </row>
    <row r="47" spans="1:8" ht="12.75" customHeight="1">
      <c r="A47" s="20"/>
      <c r="B47" s="21"/>
      <c r="C47" s="6"/>
      <c r="D47" s="165"/>
      <c r="E47" s="165"/>
      <c r="F47" s="165"/>
      <c r="G47" s="165"/>
      <c r="H47" s="165"/>
    </row>
    <row r="48" spans="1:8" ht="14.25">
      <c r="A48" s="24"/>
      <c r="B48" s="25"/>
      <c r="C48" s="162"/>
      <c r="D48" s="162"/>
      <c r="E48" s="162"/>
      <c r="F48" s="16"/>
      <c r="G48" s="17"/>
      <c r="H48" s="17"/>
    </row>
    <row r="49" spans="1:8" ht="15">
      <c r="A49" s="3"/>
      <c r="B49" s="3"/>
      <c r="C49" s="24"/>
      <c r="D49" s="26"/>
      <c r="E49" s="24"/>
      <c r="F49" s="16"/>
      <c r="G49" s="17"/>
      <c r="H49" s="17"/>
    </row>
    <row r="50" spans="1:8" ht="15">
      <c r="A50" s="3"/>
      <c r="B50" s="3"/>
      <c r="C50" s="162"/>
      <c r="D50" s="163"/>
      <c r="E50" s="163"/>
      <c r="F50" s="16"/>
      <c r="G50" s="17"/>
      <c r="H50" s="17"/>
    </row>
    <row r="51" spans="1:8">
      <c r="C51" s="23"/>
      <c r="D51" s="23"/>
      <c r="G51" s="23"/>
      <c r="H51" s="23"/>
    </row>
    <row r="52" spans="1:8">
      <c r="C52" s="23"/>
      <c r="D52" s="23"/>
      <c r="G52" s="23"/>
      <c r="H52" s="23"/>
    </row>
    <row r="53" spans="1:8">
      <c r="C53" s="23"/>
      <c r="D53" s="23"/>
      <c r="G53" s="23"/>
      <c r="H53" s="23"/>
    </row>
    <row r="54" spans="1:8">
      <c r="C54" s="23"/>
      <c r="D54" s="23"/>
      <c r="G54" s="23"/>
      <c r="H54" s="23"/>
    </row>
    <row r="55" spans="1:8">
      <c r="C55" s="23"/>
      <c r="D55" s="23"/>
      <c r="G55" s="23"/>
      <c r="H55" s="23"/>
    </row>
    <row r="56" spans="1:8">
      <c r="C56" s="23"/>
      <c r="D56" s="23"/>
      <c r="G56" s="23"/>
      <c r="H56" s="23"/>
    </row>
    <row r="57" spans="1:8">
      <c r="C57" s="23"/>
      <c r="D57" s="23"/>
      <c r="G57" s="23"/>
      <c r="H57" s="23"/>
    </row>
    <row r="58" spans="1:8">
      <c r="C58" s="23"/>
      <c r="D58" s="23"/>
      <c r="G58" s="23"/>
      <c r="H58" s="23"/>
    </row>
    <row r="59" spans="1:8">
      <c r="C59" s="23"/>
      <c r="D59" s="23"/>
      <c r="G59" s="23"/>
      <c r="H59" s="23"/>
    </row>
    <row r="60" spans="1:8">
      <c r="C60" s="23"/>
      <c r="D60" s="23"/>
      <c r="G60" s="23"/>
      <c r="H60" s="23"/>
    </row>
    <row r="61" spans="1:8">
      <c r="C61" s="23"/>
      <c r="D61" s="23"/>
      <c r="G61" s="23"/>
      <c r="H61" s="23"/>
    </row>
    <row r="62" spans="1:8">
      <c r="C62" s="23"/>
      <c r="D62" s="23"/>
      <c r="G62" s="23"/>
      <c r="H62" s="23"/>
    </row>
    <row r="63" spans="1:8">
      <c r="C63" s="23"/>
      <c r="D63" s="23"/>
      <c r="G63" s="23"/>
      <c r="H63" s="23"/>
    </row>
    <row r="64" spans="1:8">
      <c r="C64" s="23"/>
      <c r="D64" s="23"/>
      <c r="G64" s="23"/>
      <c r="H64" s="23"/>
    </row>
    <row r="65" spans="3:8">
      <c r="C65" s="23"/>
      <c r="D65" s="23"/>
      <c r="G65" s="23"/>
      <c r="H65" s="23"/>
    </row>
    <row r="66" spans="3:8">
      <c r="C66" s="23"/>
      <c r="D66" s="23"/>
      <c r="G66" s="23"/>
      <c r="H66" s="23"/>
    </row>
    <row r="67" spans="3:8">
      <c r="C67" s="23"/>
      <c r="D67" s="23"/>
      <c r="G67" s="23"/>
      <c r="H67" s="23"/>
    </row>
    <row r="68" spans="3:8">
      <c r="C68" s="23"/>
      <c r="D68" s="23"/>
      <c r="G68" s="23"/>
      <c r="H68" s="23"/>
    </row>
    <row r="69" spans="3:8">
      <c r="C69" s="23"/>
      <c r="D69" s="23"/>
      <c r="G69" s="23"/>
      <c r="H69" s="23"/>
    </row>
    <row r="70" spans="3:8">
      <c r="C70" s="23"/>
      <c r="D70" s="23"/>
      <c r="G70" s="23"/>
      <c r="H70" s="23"/>
    </row>
    <row r="71" spans="3:8">
      <c r="C71" s="23"/>
      <c r="D71" s="23"/>
      <c r="G71" s="23"/>
      <c r="H71" s="23"/>
    </row>
    <row r="72" spans="3:8">
      <c r="C72" s="23"/>
      <c r="D72" s="23"/>
      <c r="G72" s="23"/>
      <c r="H72" s="23"/>
    </row>
    <row r="73" spans="3:8">
      <c r="C73" s="23"/>
      <c r="D73" s="23"/>
      <c r="G73" s="23"/>
      <c r="H73" s="23"/>
    </row>
    <row r="74" spans="3:8">
      <c r="C74" s="23"/>
      <c r="D74" s="23"/>
      <c r="G74" s="23"/>
      <c r="H74" s="23"/>
    </row>
    <row r="75" spans="3:8">
      <c r="C75" s="23"/>
      <c r="D75" s="23"/>
      <c r="G75" s="23"/>
      <c r="H75" s="23"/>
    </row>
    <row r="76" spans="3:8">
      <c r="C76" s="23"/>
      <c r="D76" s="23"/>
      <c r="G76" s="23"/>
      <c r="H76" s="23"/>
    </row>
    <row r="77" spans="3:8">
      <c r="C77" s="23"/>
      <c r="D77" s="23"/>
      <c r="G77" s="23"/>
      <c r="H77" s="23"/>
    </row>
    <row r="78" spans="3:8">
      <c r="C78" s="23"/>
      <c r="D78" s="23"/>
      <c r="G78" s="23"/>
      <c r="H78" s="23"/>
    </row>
    <row r="79" spans="3:8">
      <c r="C79" s="23"/>
      <c r="D79" s="23"/>
      <c r="G79" s="23"/>
      <c r="H79" s="23"/>
    </row>
    <row r="80" spans="3:8">
      <c r="C80" s="23"/>
      <c r="D80" s="23"/>
      <c r="G80" s="23"/>
      <c r="H80" s="23"/>
    </row>
    <row r="81" spans="3:8">
      <c r="C81" s="23"/>
      <c r="D81" s="23"/>
      <c r="G81" s="23"/>
      <c r="H81" s="23"/>
    </row>
    <row r="82" spans="3:8">
      <c r="C82" s="23"/>
      <c r="D82" s="23"/>
      <c r="G82" s="23"/>
      <c r="H82" s="23"/>
    </row>
    <row r="83" spans="3:8">
      <c r="C83" s="23"/>
      <c r="D83" s="23"/>
      <c r="G83" s="23"/>
      <c r="H83" s="23"/>
    </row>
    <row r="84" spans="3:8">
      <c r="C84" s="23"/>
      <c r="D84" s="23"/>
      <c r="G84" s="23"/>
      <c r="H84" s="23"/>
    </row>
    <row r="85" spans="3:8">
      <c r="C85" s="23"/>
      <c r="D85" s="23"/>
      <c r="G85" s="23"/>
      <c r="H85" s="23"/>
    </row>
    <row r="86" spans="3:8">
      <c r="C86" s="23"/>
      <c r="D86" s="23"/>
      <c r="G86" s="23"/>
      <c r="H86" s="23"/>
    </row>
    <row r="87" spans="3:8">
      <c r="C87" s="23"/>
      <c r="D87" s="23"/>
      <c r="G87" s="23"/>
      <c r="H87" s="23"/>
    </row>
    <row r="88" spans="3:8">
      <c r="C88" s="23"/>
      <c r="D88" s="23"/>
      <c r="G88" s="23"/>
      <c r="H88" s="23"/>
    </row>
    <row r="89" spans="3:8">
      <c r="C89" s="23"/>
      <c r="D89" s="23"/>
      <c r="G89" s="23"/>
      <c r="H89" s="23"/>
    </row>
    <row r="90" spans="3:8">
      <c r="C90" s="23"/>
      <c r="D90" s="23"/>
      <c r="G90" s="23"/>
      <c r="H90" s="23"/>
    </row>
    <row r="91" spans="3:8">
      <c r="C91" s="23"/>
      <c r="D91" s="23"/>
      <c r="G91" s="23"/>
      <c r="H91" s="23"/>
    </row>
    <row r="92" spans="3:8">
      <c r="C92" s="23"/>
      <c r="D92" s="23"/>
      <c r="G92" s="23"/>
      <c r="H92" s="23"/>
    </row>
    <row r="93" spans="3:8">
      <c r="C93" s="23"/>
      <c r="D93" s="23"/>
      <c r="G93" s="23"/>
      <c r="H93" s="23"/>
    </row>
    <row r="94" spans="3:8">
      <c r="C94" s="23"/>
      <c r="D94" s="23"/>
      <c r="G94" s="23"/>
      <c r="H94" s="23"/>
    </row>
    <row r="95" spans="3:8">
      <c r="C95" s="23"/>
      <c r="D95" s="23"/>
      <c r="G95" s="23"/>
      <c r="H95" s="23"/>
    </row>
    <row r="96" spans="3:8">
      <c r="C96" s="23"/>
      <c r="D96" s="23"/>
      <c r="G96" s="23"/>
      <c r="H96" s="23"/>
    </row>
    <row r="97" spans="3:8">
      <c r="C97" s="23"/>
      <c r="D97" s="23"/>
      <c r="G97" s="23"/>
      <c r="H97" s="23"/>
    </row>
    <row r="98" spans="3:8">
      <c r="C98" s="23"/>
      <c r="D98" s="23"/>
      <c r="G98" s="23"/>
      <c r="H98" s="23"/>
    </row>
    <row r="99" spans="3:8">
      <c r="C99" s="23"/>
      <c r="D99" s="23"/>
      <c r="G99" s="23"/>
      <c r="H99" s="23"/>
    </row>
    <row r="100" spans="3:8">
      <c r="C100" s="23"/>
      <c r="D100" s="23"/>
      <c r="G100" s="23"/>
      <c r="H100" s="23"/>
    </row>
    <row r="101" spans="3:8">
      <c r="C101" s="23"/>
      <c r="D101" s="23"/>
      <c r="G101" s="23"/>
      <c r="H101" s="23"/>
    </row>
    <row r="102" spans="3:8">
      <c r="C102" s="23"/>
      <c r="D102" s="23"/>
      <c r="G102" s="23"/>
      <c r="H102" s="23"/>
    </row>
    <row r="103" spans="3:8">
      <c r="C103" s="23"/>
      <c r="D103" s="23"/>
      <c r="G103" s="23"/>
      <c r="H103" s="23"/>
    </row>
  </sheetData>
  <mergeCells count="4">
    <mergeCell ref="C50:E50"/>
    <mergeCell ref="D45:H45"/>
    <mergeCell ref="D47:H47"/>
    <mergeCell ref="C48:E48"/>
  </mergeCells>
  <phoneticPr fontId="5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32:D33 C37:D37 C39:D39 C41:D41 G41:H41 C10:D15 G32:H33 G10:H13 G16:H17 G20:H24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8:D38 C16:D17" xr:uid="{00000000-0002-0000-0100-000001000000}">
      <formula1>-999999999999999</formula1>
      <formula2>999999999</formula2>
    </dataValidation>
  </dataValidations>
  <printOptions horizontalCentered="1" verticalCentered="1"/>
  <pageMargins left="0.23622047244094491" right="0.23622047244094491" top="0.98425196850393704" bottom="0.98425196850393704" header="0.51181102362204722" footer="0.51181102362204722"/>
  <pageSetup paperSize="9" scale="6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Balance Sheet</vt:lpstr>
      <vt:lpstr>Income Statement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kchankova</dc:creator>
  <cp:lastModifiedBy>dstoyanova@samba.synergon.bg</cp:lastModifiedBy>
  <cp:lastPrinted>2022-02-03T11:51:49Z</cp:lastPrinted>
  <dcterms:created xsi:type="dcterms:W3CDTF">2006-10-19T06:45:18Z</dcterms:created>
  <dcterms:modified xsi:type="dcterms:W3CDTF">2026-10-02T08:01:37Z</dcterms:modified>
</cp:coreProperties>
</file>