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<sst xmlns="http://schemas.openxmlformats.org/spreadsheetml/2006/main" count="420" uniqueCount="392">
  <si>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</si>
  <si>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</si>
  <si>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</si>
  <si>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</si>
  <si>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</si>
  <si>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</si>
  <si>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</si>
  <si>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</si>
  <si>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</si>
  <si>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</si>
  <si>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</si>
  <si>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</si>
  <si>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</si>
  <si>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</si>
  <si>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</si>
  <si>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</si>
  <si>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</si>
  <si>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</si>
  <si>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</si>
  <si>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</si>
  <si>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</si>
  <si>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</si>
  <si>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</si>
  <si>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</si>
  <si>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</si>
  <si>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</si>
  <si>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</si>
  <si>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</si>
  <si>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</si>
  <si>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</si>
  <si>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</si>
  <si>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</si>
  <si>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</si>
  <si>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</si>
  <si>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</si>
  <si>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</si>
  <si>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</si>
  <si>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</si>
  <si>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</si>
  <si>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</si>
  <si>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</si>
  <si>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</si>
  <si>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</si>
  <si>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</si>
  <si>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</si>
  <si>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</si>
  <si>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</si>
  <si>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</si>
  <si>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</si>
  <si>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</si>
  <si>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</si>
  <si>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</si>
  <si>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</si>
  <si>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</si>
  <si>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</si>
  <si>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</si>
  <si>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</si>
  <si>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</si>
  <si>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</si>
  <si>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</si>
  <si>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</si>
  <si>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</si>
  <si>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</si>
  <si>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</si>
  <si>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</si>
  <si>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</si>
  <si>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</si>
  <si>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</si>
  <si>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</si>
  <si>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</si>
  <si>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</si>
  <si>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</si>
  <si>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</si>
  <si>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</si>
  <si>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</si>
  <si>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</si>
  <si>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</si>
  <si>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</si>
  <si>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</si>
  <si>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</si>
  <si>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</si>
  <si>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</si>
  <si>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</si>
  <si>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</si>
  <si>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</si>
  <si>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</si>
  <si>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</si>
  <si>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</si>
  <si>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</si>
  <si>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</si>
  <si>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</si>
  <si>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</si>
  <si>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</si>
  <si>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</si>
  <si>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</si>
  <si>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</si>
  <si>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</si>
  <si>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</si>
  <si>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</si>
  <si>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</si>
  <si>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</si>
  <si>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</si>
  <si>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</si>
  <si>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</si>
  <si>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</si>
  <si>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</si>
  <si>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</si>
  <si>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</si>
  <si>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</si>
  <si>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</si>
  <si>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</si>
  <si>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</si>
  <si>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</si>
  <si>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</si>
  <si>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</si>
  <si>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</si>
  <si>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</si>
  <si>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</si>
  <si>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</si>
  <si>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</si>
  <si>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</si>
  <si>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</si>
  <si>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</si>
  <si>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</si>
  <si>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</si>
  <si>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</si>
  <si>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</si>
  <si>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</si>
  <si>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</si>
  <si>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</si>
  <si>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</si>
  <si>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</si>
  <si>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</si>
  <si>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</si>
  <si>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</si>
  <si>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</si>
  <si>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</si>
  <si>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</si>
  <si>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</si>
  <si>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</si>
  <si>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</si>
  <si>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</si>
  <si>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</si>
  <si>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</si>
  <si>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</si>
  <si>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</si>
  <si>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</si>
  <si>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</si>
  <si>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</si>
  <si>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</si>
  <si>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</si>
  <si>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</si>
  <si>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</si>
  <si>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</si>
  <si>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</si>
  <si>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</si>
  <si>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</si>
  <si>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</si>
  <si>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</si>
  <si>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</si>
  <si>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</si>
  <si>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</si>
  <si>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</si>
  <si>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</si>
  <si>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</si>
  <si>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</si>
  <si>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</si>
  <si>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</si>
  <si>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</si>
  <si>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</si>
  <si>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</si>
  <si>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</si>
  <si>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</si>
  <si>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</si>
  <si>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</si>
  <si>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</si>
  <si>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</si>
  <si>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</si>
  <si>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</si>
  <si>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</si>
  <si>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</si>
  <si>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</si>
  <si>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</si>
  <si>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</si>
  <si>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</si>
  <si>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</si>
  <si>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</si>
  <si>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</si>
  <si>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</si>
  <si>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</si>
  <si>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</si>
  <si>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</si>
  <si>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</si>
  <si>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</si>
  <si>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</si>
  <si>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</si>
  <si>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</si>
  <si>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</si>
  <si>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</si>
  <si>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</si>
  <si>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</si>
  <si>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</si>
  <si>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</si>
  <si>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</si>
  <si>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</si>
  <si>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</si>
  <si>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</si>
  <si>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</si>
  <si>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</si>
  <si>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</si>
  <si>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</si>
  <si>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</si>
  <si>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</si>
  <si>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</si>
  <si>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</si>
  <si>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</si>
  <si>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</si>
  <si>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</si>
  <si>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</si>
  <si>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</si>
  <si>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</si>
  <si>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</si>
  <si>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</si>
  <si>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</si>
  <si>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</si>
  <si>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</si>
  <si>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</si>
  <si>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</si>
  <si>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</si>
  <si>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</si>
  <si>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</si>
  <si>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</si>
  <si>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</si>
  <si>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</si>
  <si>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</si>
  <si>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</si>
  <si>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</si>
  <si>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</si>
  <si>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</si>
  <si>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</si>
  <si>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</si>
  <si>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</si>
  <si>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</si>
  <si>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</si>
  <si>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</si>
  <si>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</si>
  <si>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</si>
  <si>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</si>
  <si>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</si>
  <si>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</si>
  <si>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</si>
  <si>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</si>
  <si>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</si>
  <si>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</si>
  <si>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</si>
  <si>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</si>
  <si>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</si>
  <si>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</si>
  <si>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</si>
  <si>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</si>
  <si>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</si>
  <si>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</si>
  <si>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</si>
  <si>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</si>
  <si>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</si>
  <si>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</si>
  <si>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</si>
  <si>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</si>
  <si>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</si>
  <si>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</si>
  <si>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</si>
  <si>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</si>
  <si>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</si>
  <si>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</si>
  <si>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</si>
  <si>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</si>
  <si>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</si>
  <si>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</si>
  <si>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</si>
  <si>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</si>
  <si>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</si>
  <si>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</si>
  <si>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</si>
  <si>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</si>
  <si>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</si>
  <si>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</si>
  <si>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</si>
  <si>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</si>
  <si>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</si>
  <si>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</si>
  <si>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</si>
  <si>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</si>
  <si>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</si>
  <si>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</si>
  <si>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</si>
  <si>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</si>
  <si>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</si>
  <si>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</si>
  <si>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</si>
  <si>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</si>
  <si>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</si>
  <si>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</si>
  <si>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</si>
  <si>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</si>
  <si>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</si>
  <si>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</si>
  <si>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</si>
  <si>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</si>
  <si>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</si>
  <si>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</si>
  <si>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</si>
  <si>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</si>
  <si>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</si>
  <si>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</si>
  <si>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</si>
  <si>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</si>
  <si>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</si>
  <si>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</si>
  <si>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</si>
  <si>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</si>
  <si>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</si>
  <si>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</si>
  <si>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</si>
  <si>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</si>
  <si>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</si>
  <si>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</si>
  <si>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</si>
  <si>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</si>
  <si>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</si>
  <si>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</si>
  <si>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</si>
  <si>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</si>
  <si>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</si>
  <si>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</si>
  <si>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</si>
  <si>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</si>
  <si>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</si>
  <si>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</si>
  <si>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</si>
  <si>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</si>
  <si>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</si>
  <si>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</si>
  <si>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</si>
  <si>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</si>
  <si>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</si>
  <si>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</si>
  <si>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</si>
  <si>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</si>
  <si>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</si>
  <si>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</si>
  <si>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</si>
  <si>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</si>
  <si>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</si>
  <si>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</si>
  <si>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</si>
  <si>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</si>
  <si>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</si>
  <si>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</si>
  <si>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</si>
  <si>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</si>
  <si>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</si>
  <si>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</si>
  <si>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</si>
  <si>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</si>
  <si>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</si>
  <si>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</si>
  <si>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</si>
  <si>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</si>
  <si>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</si>
  <si>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</si>
  <si>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</si>
  <si>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</si>
  <si>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</si>
  <si>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</si>
  <si>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</si>
  <si>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</si>
  <si>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</si>
  <si>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</si>
  <si>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</si>
  <si>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</si>
  <si>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</si>
  <si>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</si>
  <si>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</si>
  <si>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</si>
  <si>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</si>
  <si>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</si>
  <si>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</si>
  <si>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</si>
  <si>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</si>
  <si>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</si>
  <si>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</si>
  <si>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01.01.2018-30.09.2018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</si>
</sst>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G100" sqref="G100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3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2.8515625" style="100" customWidth="1"/>
    <col min="8" max="8" width="12.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391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">
      <c r="A10" s="191" t="s">
        <v>11</v>
      </c>
      <c r="B10" s="53" t="s">
        <v>209</v>
      </c>
      <c r="C10" s="128">
        <v>10404</v>
      </c>
      <c r="D10" s="128">
        <v>12283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">
      <c r="A11" s="191" t="s">
        <v>12</v>
      </c>
      <c r="B11" s="53" t="s">
        <v>210</v>
      </c>
      <c r="C11" s="128"/>
      <c r="D11" s="128"/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">
      <c r="A12" s="191" t="s">
        <v>13</v>
      </c>
      <c r="B12" s="53" t="s">
        <v>211</v>
      </c>
      <c r="C12" s="128"/>
      <c r="D12" s="128"/>
      <c r="E12" s="179" t="s">
        <v>91</v>
      </c>
      <c r="F12" s="61" t="s">
        <v>281</v>
      </c>
      <c r="G12" s="165"/>
      <c r="H12" s="165"/>
    </row>
    <row r="13" spans="1:8" ht="15">
      <c r="A13" s="191" t="s">
        <v>14</v>
      </c>
      <c r="B13" s="53" t="s">
        <v>212</v>
      </c>
      <c r="C13" s="128"/>
      <c r="D13" s="128"/>
      <c r="E13" s="180" t="s">
        <v>92</v>
      </c>
      <c r="F13" s="61" t="s">
        <v>282</v>
      </c>
      <c r="G13" s="166"/>
      <c r="H13" s="166"/>
    </row>
    <row r="14" spans="1:8" ht="15">
      <c r="A14" s="191" t="s">
        <v>15</v>
      </c>
      <c r="B14" s="53" t="s">
        <v>213</v>
      </c>
      <c r="C14" s="128">
        <v>314</v>
      </c>
      <c r="D14" s="128"/>
      <c r="E14" s="180" t="s">
        <v>93</v>
      </c>
      <c r="F14" s="61" t="s">
        <v>283</v>
      </c>
      <c r="G14" s="166"/>
      <c r="H14" s="166"/>
    </row>
    <row r="15" spans="1:8" ht="15">
      <c r="A15" s="191" t="s">
        <v>16</v>
      </c>
      <c r="B15" s="54" t="s">
        <v>214</v>
      </c>
      <c r="C15" s="128">
        <v>3</v>
      </c>
      <c r="D15" s="128">
        <v>4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>
        <v>6</v>
      </c>
      <c r="D16" s="128"/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2</v>
      </c>
      <c r="D17" s="128">
        <v>3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10729</v>
      </c>
      <c r="D18" s="146">
        <f>SUM(D10:D17)</f>
        <v>12290</v>
      </c>
      <c r="E18" s="179" t="s">
        <v>97</v>
      </c>
      <c r="F18" s="61" t="s">
        <v>286</v>
      </c>
      <c r="G18" s="164">
        <v>31138</v>
      </c>
      <c r="H18" s="164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/>
      <c r="D19" s="128"/>
      <c r="E19" s="179" t="s">
        <v>98</v>
      </c>
      <c r="F19" s="61" t="s">
        <v>287</v>
      </c>
      <c r="G19" s="167">
        <v>6</v>
      </c>
      <c r="H19" s="167">
        <v>14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3616</v>
      </c>
      <c r="H20" s="168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3616</v>
      </c>
      <c r="H21" s="164">
        <v>3616</v>
      </c>
    </row>
    <row r="22" spans="1:13" ht="15">
      <c r="A22" s="191" t="s">
        <v>22</v>
      </c>
      <c r="B22" s="53" t="s">
        <v>220</v>
      </c>
      <c r="C22" s="128"/>
      <c r="D22" s="128"/>
      <c r="E22" s="182" t="s">
        <v>101</v>
      </c>
      <c r="F22" s="61" t="s">
        <v>290</v>
      </c>
      <c r="G22" s="164"/>
      <c r="H22" s="164"/>
      <c r="M22" s="5"/>
    </row>
    <row r="23" spans="1:8" ht="15">
      <c r="A23" s="191" t="s">
        <v>23</v>
      </c>
      <c r="B23" s="53" t="s">
        <v>221</v>
      </c>
      <c r="C23" s="128"/>
      <c r="D23" s="128"/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34760</v>
      </c>
      <c r="H24" s="147">
        <f>H18+H19+H20</f>
        <v>34768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/>
      <c r="D25" s="128"/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82" t="s">
        <v>105</v>
      </c>
      <c r="F26" s="61" t="s">
        <v>293</v>
      </c>
      <c r="G26" s="147">
        <f>SUM(G27:G29)</f>
        <v>82342</v>
      </c>
      <c r="H26" s="147">
        <f>SUM(H27:H29)</f>
        <v>81191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1"/>
      <c r="B27" s="53"/>
      <c r="C27" s="147"/>
      <c r="D27" s="147"/>
      <c r="E27" s="179" t="s">
        <v>106</v>
      </c>
      <c r="F27" s="61" t="s">
        <v>294</v>
      </c>
      <c r="G27" s="164">
        <v>82342</v>
      </c>
      <c r="H27" s="164">
        <v>81191</v>
      </c>
    </row>
    <row r="28" spans="1:13" ht="1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0.7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>
        <v>421</v>
      </c>
      <c r="H30" s="164">
        <v>7957</v>
      </c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/>
      <c r="H31" s="196"/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82763</v>
      </c>
      <c r="H32" s="147">
        <f>H26+H30+H31</f>
        <v>89148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1" t="s">
        <v>32</v>
      </c>
      <c r="B33" s="54" t="s">
        <v>228</v>
      </c>
      <c r="C33" s="146">
        <f>SUM(C34:C37)</f>
        <v>102755</v>
      </c>
      <c r="D33" s="146">
        <v>102145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">
      <c r="A34" s="191" t="s">
        <v>33</v>
      </c>
      <c r="B34" s="53" t="s">
        <v>229</v>
      </c>
      <c r="C34" s="128">
        <v>102755</v>
      </c>
      <c r="D34" s="128">
        <v>102125</v>
      </c>
      <c r="E34" s="183"/>
      <c r="F34" s="65"/>
      <c r="G34" s="155"/>
      <c r="H34" s="155"/>
    </row>
    <row r="35" spans="1:18" ht="1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135882</v>
      </c>
      <c r="H35" s="147">
        <f>H24+H16+H32</f>
        <v>142275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1" t="s">
        <v>35</v>
      </c>
      <c r="B36" s="53" t="s">
        <v>231</v>
      </c>
      <c r="C36" s="128"/>
      <c r="D36" s="128">
        <v>14</v>
      </c>
      <c r="E36" s="179"/>
      <c r="F36" s="64"/>
      <c r="G36" s="154"/>
      <c r="H36" s="154"/>
      <c r="M36" s="5"/>
    </row>
    <row r="37" spans="1:8" ht="15">
      <c r="A37" s="191" t="s">
        <v>36</v>
      </c>
      <c r="B37" s="53" t="s">
        <v>232</v>
      </c>
      <c r="C37" s="128"/>
      <c r="D37" s="128">
        <v>6</v>
      </c>
      <c r="E37" s="184"/>
      <c r="F37" s="65"/>
      <c r="G37" s="155"/>
      <c r="H37" s="155"/>
    </row>
    <row r="38" spans="1:15" ht="1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/>
      <c r="H38" s="167"/>
      <c r="I38" s="3"/>
      <c r="J38" s="3"/>
      <c r="K38" s="3"/>
      <c r="L38" s="3"/>
      <c r="M38" s="4"/>
      <c r="N38" s="3"/>
      <c r="O38" s="3"/>
    </row>
    <row r="39" spans="1:8" ht="1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21828</v>
      </c>
      <c r="H42" s="164">
        <v>6205</v>
      </c>
      <c r="M42" s="5"/>
    </row>
    <row r="43" spans="1:8" ht="1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/>
      <c r="H43" s="164">
        <v>1150</v>
      </c>
    </row>
    <row r="44" spans="1:15" ht="15.75">
      <c r="A44" s="191" t="s">
        <v>43</v>
      </c>
      <c r="B44" s="55" t="s">
        <v>239</v>
      </c>
      <c r="C44" s="146">
        <f>C33+C38+C43</f>
        <v>102755</v>
      </c>
      <c r="D44" s="146">
        <f>D33+D38+D43</f>
        <v>102145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">
      <c r="A46" s="191" t="s">
        <v>45</v>
      </c>
      <c r="B46" s="53" t="s">
        <v>240</v>
      </c>
      <c r="C46" s="128">
        <v>38649</v>
      </c>
      <c r="D46" s="128">
        <v>29701</v>
      </c>
      <c r="E46" s="181" t="s">
        <v>118</v>
      </c>
      <c r="F46" s="61" t="s">
        <v>306</v>
      </c>
      <c r="G46" s="164"/>
      <c r="H46" s="164"/>
      <c r="M46" s="5"/>
    </row>
    <row r="47" spans="1:8" ht="1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91</v>
      </c>
      <c r="H47" s="164">
        <v>85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21919</v>
      </c>
      <c r="H48" s="147">
        <f>SUM(H42:H47)</f>
        <v>7440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38649</v>
      </c>
      <c r="D50" s="146">
        <f>SUM(D46:D49)</f>
        <v>29701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/>
      <c r="H52" s="164"/>
    </row>
    <row r="53" spans="1:8" ht="15.75">
      <c r="A53" s="191" t="s">
        <v>51</v>
      </c>
      <c r="B53" s="55" t="s">
        <v>246</v>
      </c>
      <c r="C53" s="128">
        <v>1610</v>
      </c>
      <c r="D53" s="128">
        <v>840</v>
      </c>
      <c r="E53" s="179" t="s">
        <v>124</v>
      </c>
      <c r="F53" s="62" t="s">
        <v>312</v>
      </c>
      <c r="G53" s="164"/>
      <c r="H53" s="164"/>
    </row>
    <row r="54" spans="1:18" ht="15">
      <c r="A54" s="192" t="s">
        <v>52</v>
      </c>
      <c r="B54" s="58" t="s">
        <v>247</v>
      </c>
      <c r="C54" s="146">
        <f>C18+C19+C20+C26+C31+C44+C50+C52+C53</f>
        <v>153743</v>
      </c>
      <c r="D54" s="146">
        <f>D18+D19+D20+D26+D31+D44+D50+D52+D53</f>
        <v>144976</v>
      </c>
      <c r="E54" s="179" t="s">
        <v>125</v>
      </c>
      <c r="F54" s="66" t="s">
        <v>313</v>
      </c>
      <c r="G54" s="147">
        <f>G48+G50+G51+G52+G53</f>
        <v>21919</v>
      </c>
      <c r="H54" s="147">
        <f>H48+H50+H51+H52+H53</f>
        <v>7440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">
      <c r="A57" s="191" t="s">
        <v>55</v>
      </c>
      <c r="B57" s="53" t="s">
        <v>248</v>
      </c>
      <c r="C57" s="128"/>
      <c r="D57" s="128"/>
      <c r="E57" s="179" t="s">
        <v>128</v>
      </c>
      <c r="F57" s="61"/>
      <c r="G57" s="147"/>
      <c r="H57" s="147"/>
    </row>
    <row r="58" spans="1:13" ht="15">
      <c r="A58" s="191" t="s">
        <v>56</v>
      </c>
      <c r="B58" s="53" t="s">
        <v>249</v>
      </c>
      <c r="C58" s="128"/>
      <c r="D58" s="128"/>
      <c r="E58" s="181" t="s">
        <v>129</v>
      </c>
      <c r="F58" s="61" t="s">
        <v>314</v>
      </c>
      <c r="G58" s="164"/>
      <c r="H58" s="164"/>
      <c r="M58" s="5"/>
    </row>
    <row r="59" spans="1:8" ht="15">
      <c r="A59" s="191" t="s">
        <v>57</v>
      </c>
      <c r="B59" s="53" t="s">
        <v>250</v>
      </c>
      <c r="C59" s="128"/>
      <c r="D59" s="128"/>
      <c r="E59" s="179" t="s">
        <v>130</v>
      </c>
      <c r="F59" s="61" t="s">
        <v>315</v>
      </c>
      <c r="G59" s="164"/>
      <c r="H59" s="164">
        <v>690</v>
      </c>
    </row>
    <row r="60" spans="1:18" ht="15">
      <c r="A60" s="191" t="s">
        <v>58</v>
      </c>
      <c r="B60" s="54" t="s">
        <v>251</v>
      </c>
      <c r="C60" s="128"/>
      <c r="D60" s="128"/>
      <c r="E60" s="180" t="s">
        <v>131</v>
      </c>
      <c r="F60" s="61" t="s">
        <v>316</v>
      </c>
      <c r="G60" s="147">
        <f>SUM(G61:G67)</f>
        <v>86</v>
      </c>
      <c r="H60" s="147">
        <f>SUM(H61:H67)</f>
        <v>299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4</v>
      </c>
      <c r="H61" s="164">
        <v>209</v>
      </c>
    </row>
    <row r="62" spans="1:13" ht="15">
      <c r="A62" s="191" t="s">
        <v>60</v>
      </c>
      <c r="B62" s="53" t="s">
        <v>253</v>
      </c>
      <c r="C62" s="128"/>
      <c r="D62" s="128"/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79" t="s">
        <v>133</v>
      </c>
      <c r="F63" s="61" t="s">
        <v>319</v>
      </c>
      <c r="G63" s="164">
        <v>4</v>
      </c>
      <c r="H63" s="164">
        <v>8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/>
      <c r="H64" s="164"/>
    </row>
    <row r="65" spans="1:8" ht="1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>
        <v>37</v>
      </c>
      <c r="H65" s="164">
        <v>37</v>
      </c>
    </row>
    <row r="66" spans="1:8" ht="15">
      <c r="A66" s="191" t="s">
        <v>63</v>
      </c>
      <c r="B66" s="53" t="s">
        <v>255</v>
      </c>
      <c r="C66" s="128">
        <v>3652</v>
      </c>
      <c r="D66" s="128">
        <v>5644</v>
      </c>
      <c r="E66" s="179" t="s">
        <v>137</v>
      </c>
      <c r="F66" s="61" t="s">
        <v>322</v>
      </c>
      <c r="G66" s="164">
        <v>11</v>
      </c>
      <c r="H66" s="164">
        <v>10</v>
      </c>
    </row>
    <row r="67" spans="1:8" ht="15">
      <c r="A67" s="191" t="s">
        <v>64</v>
      </c>
      <c r="B67" s="53" t="s">
        <v>256</v>
      </c>
      <c r="C67" s="128">
        <v>394</v>
      </c>
      <c r="D67" s="128"/>
      <c r="E67" s="179" t="s">
        <v>138</v>
      </c>
      <c r="F67" s="61" t="s">
        <v>323</v>
      </c>
      <c r="G67" s="164">
        <v>30</v>
      </c>
      <c r="H67" s="164">
        <v>35</v>
      </c>
    </row>
    <row r="68" spans="1:8" ht="15">
      <c r="A68" s="191" t="s">
        <v>65</v>
      </c>
      <c r="B68" s="53" t="s">
        <v>257</v>
      </c>
      <c r="C68" s="128">
        <v>2</v>
      </c>
      <c r="D68" s="128"/>
      <c r="E68" s="181" t="s">
        <v>139</v>
      </c>
      <c r="F68" s="61" t="s">
        <v>324</v>
      </c>
      <c r="G68" s="164">
        <v>13</v>
      </c>
      <c r="H68" s="164">
        <v>2</v>
      </c>
    </row>
    <row r="69" spans="1:8" ht="1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23</v>
      </c>
      <c r="H69" s="164">
        <v>22</v>
      </c>
    </row>
    <row r="70" spans="1:18" ht="15.75">
      <c r="A70" s="191" t="s">
        <v>67</v>
      </c>
      <c r="B70" s="53" t="s">
        <v>259</v>
      </c>
      <c r="C70" s="128"/>
      <c r="D70" s="128"/>
      <c r="E70" s="182" t="s">
        <v>141</v>
      </c>
      <c r="F70" s="68" t="s">
        <v>326</v>
      </c>
      <c r="G70" s="147">
        <f>G58+G59+G60+G68+G69</f>
        <v>122</v>
      </c>
      <c r="H70" s="147">
        <f>H58+H59+H60+H68+H69</f>
        <v>1013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1" t="s">
        <v>68</v>
      </c>
      <c r="B71" s="53" t="s">
        <v>260</v>
      </c>
      <c r="C71" s="128"/>
      <c r="D71" s="128"/>
      <c r="E71" s="180"/>
      <c r="F71" s="69"/>
      <c r="G71" s="157"/>
      <c r="H71" s="157"/>
    </row>
    <row r="72" spans="1:8" ht="1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/>
      <c r="D73" s="128"/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4048</v>
      </c>
      <c r="D74" s="146">
        <f>SUM(D66:D73)</f>
        <v>5644</v>
      </c>
      <c r="E74" s="181" t="s">
        <v>122</v>
      </c>
      <c r="F74" s="62" t="s">
        <v>328</v>
      </c>
      <c r="G74" s="164"/>
      <c r="H74" s="164"/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">
      <c r="A77" s="191" t="s">
        <v>73</v>
      </c>
      <c r="B77" s="53" t="s">
        <v>264</v>
      </c>
      <c r="C77" s="146">
        <f>SUM(C78:C80)</f>
        <v>1</v>
      </c>
      <c r="D77" s="146">
        <f>SUM(D78:D80)</f>
        <v>5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122</v>
      </c>
      <c r="H78" s="169">
        <f>H70+H73+H74+H75</f>
        <v>1013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">
      <c r="A80" s="191" t="s">
        <v>41</v>
      </c>
      <c r="B80" s="53" t="s">
        <v>267</v>
      </c>
      <c r="C80" s="128">
        <v>1</v>
      </c>
      <c r="D80" s="128">
        <v>5</v>
      </c>
      <c r="E80" s="188"/>
      <c r="F80" s="75"/>
      <c r="G80" s="160"/>
      <c r="H80" s="160"/>
    </row>
    <row r="81" spans="1:8" ht="1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1</v>
      </c>
      <c r="D83" s="146">
        <f>D82+D81+D77</f>
        <v>5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">
      <c r="A86" s="191" t="s">
        <v>79</v>
      </c>
      <c r="B86" s="53" t="s">
        <v>271</v>
      </c>
      <c r="C86" s="128">
        <v>1</v>
      </c>
      <c r="D86" s="128">
        <v>4</v>
      </c>
      <c r="E86" s="188"/>
      <c r="F86" s="75"/>
      <c r="G86" s="160"/>
      <c r="H86" s="160"/>
      <c r="M86" s="5"/>
    </row>
    <row r="87" spans="1:8" ht="15">
      <c r="A87" s="191" t="s">
        <v>80</v>
      </c>
      <c r="B87" s="53" t="s">
        <v>272</v>
      </c>
      <c r="C87" s="128">
        <v>99</v>
      </c>
      <c r="D87" s="128">
        <v>72</v>
      </c>
      <c r="E87" s="184"/>
      <c r="F87" s="75"/>
      <c r="G87" s="160"/>
      <c r="H87" s="160"/>
    </row>
    <row r="88" spans="1:13" ht="1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100</v>
      </c>
      <c r="D90" s="146">
        <f>SUM(D86:D89)</f>
        <v>76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31</v>
      </c>
      <c r="D91" s="128">
        <v>27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">
      <c r="A93" s="191" t="s">
        <v>85</v>
      </c>
      <c r="B93" s="59" t="s">
        <v>277</v>
      </c>
      <c r="C93" s="146">
        <f>C63+C74+C83+C90+C91+C92</f>
        <v>4180</v>
      </c>
      <c r="D93" s="146">
        <f>D63+D74+D83+D90+D91+D92</f>
        <v>5752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5.75" thickBot="1">
      <c r="A94" s="194" t="s">
        <v>86</v>
      </c>
      <c r="B94" s="60" t="s">
        <v>278</v>
      </c>
      <c r="C94" s="152">
        <f>C93+C54</f>
        <v>157923</v>
      </c>
      <c r="D94" s="152">
        <f>D93+D54</f>
        <v>150728</v>
      </c>
      <c r="E94" s="189" t="s">
        <v>145</v>
      </c>
      <c r="F94" s="76" t="s">
        <v>331</v>
      </c>
      <c r="G94" s="170">
        <f>G35+G38+G54+G78</f>
        <v>157923</v>
      </c>
      <c r="H94" s="170">
        <f>H35+H38+H54+H78</f>
        <v>150728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6"/>
      <c r="D97" s="226"/>
      <c r="E97" s="226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6"/>
      <c r="D99" s="227"/>
      <c r="E99" s="227"/>
    </row>
    <row r="100" spans="1:5" ht="15">
      <c r="A100" s="11"/>
      <c r="B100" s="99"/>
      <c r="C100" s="224"/>
      <c r="D100" s="225"/>
      <c r="E100" s="225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C10:D17 G27:H27 G50:H53 G58:H59 C29:D29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31:H31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D45" sqref="D45:H45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9" t="s">
        <v>208</v>
      </c>
      <c r="G2" s="229"/>
      <c r="H2" s="197">
        <f>'Balance Sheet'!H2</f>
        <v>121228499</v>
      </c>
    </row>
    <row r="3" spans="1:8" ht="20.25" customHeight="1">
      <c r="A3" s="228" t="s">
        <v>202</v>
      </c>
      <c r="B3" s="228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01.01.2018-30.09.2018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">
      <c r="A8" s="199" t="s">
        <v>55</v>
      </c>
      <c r="B8" s="101" t="s">
        <v>332</v>
      </c>
      <c r="C8" s="214">
        <v>12</v>
      </c>
      <c r="D8" s="214">
        <v>15</v>
      </c>
      <c r="E8" s="199" t="s">
        <v>180</v>
      </c>
      <c r="F8" s="116" t="s">
        <v>362</v>
      </c>
      <c r="G8" s="221"/>
      <c r="H8" s="221"/>
    </row>
    <row r="9" spans="1:8" ht="15">
      <c r="A9" s="199" t="s">
        <v>151</v>
      </c>
      <c r="B9" s="101" t="s">
        <v>333</v>
      </c>
      <c r="C9" s="214">
        <v>302</v>
      </c>
      <c r="D9" s="214">
        <v>226</v>
      </c>
      <c r="E9" s="199" t="s">
        <v>181</v>
      </c>
      <c r="F9" s="116" t="s">
        <v>363</v>
      </c>
      <c r="G9" s="221"/>
      <c r="H9" s="221"/>
    </row>
    <row r="10" spans="1:8" ht="15">
      <c r="A10" s="199" t="s">
        <v>152</v>
      </c>
      <c r="B10" s="101" t="s">
        <v>334</v>
      </c>
      <c r="C10" s="214">
        <v>4</v>
      </c>
      <c r="D10" s="214">
        <v>3</v>
      </c>
      <c r="E10" s="210" t="s">
        <v>182</v>
      </c>
      <c r="F10" s="116" t="s">
        <v>364</v>
      </c>
      <c r="G10" s="221">
        <v>234</v>
      </c>
      <c r="H10" s="221">
        <v>234</v>
      </c>
    </row>
    <row r="11" spans="1:8" ht="15">
      <c r="A11" s="199" t="s">
        <v>153</v>
      </c>
      <c r="B11" s="101" t="s">
        <v>335</v>
      </c>
      <c r="C11" s="214">
        <v>408</v>
      </c>
      <c r="D11" s="214">
        <v>400</v>
      </c>
      <c r="E11" s="210" t="s">
        <v>139</v>
      </c>
      <c r="F11" s="116" t="s">
        <v>365</v>
      </c>
      <c r="G11" s="221">
        <v>140</v>
      </c>
      <c r="H11" s="221">
        <v>17</v>
      </c>
    </row>
    <row r="12" spans="1:18" ht="15.75">
      <c r="A12" s="199" t="s">
        <v>154</v>
      </c>
      <c r="B12" s="101" t="s">
        <v>336</v>
      </c>
      <c r="C12" s="214">
        <v>59</v>
      </c>
      <c r="D12" s="214">
        <v>55</v>
      </c>
      <c r="E12" s="201" t="s">
        <v>183</v>
      </c>
      <c r="F12" s="117" t="s">
        <v>366</v>
      </c>
      <c r="G12" s="121">
        <f>SUM(G8:G11)</f>
        <v>374</v>
      </c>
      <c r="H12" s="121">
        <f>SUM(H8:H11)</f>
        <v>251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9" t="s">
        <v>155</v>
      </c>
      <c r="B13" s="101" t="s">
        <v>337</v>
      </c>
      <c r="C13" s="214"/>
      <c r="D13" s="214"/>
      <c r="E13" s="210"/>
      <c r="F13" s="118"/>
      <c r="G13" s="121"/>
      <c r="H13" s="121"/>
    </row>
    <row r="14" spans="1:8" ht="30.75">
      <c r="A14" s="199" t="s">
        <v>156</v>
      </c>
      <c r="B14" s="101" t="s">
        <v>338</v>
      </c>
      <c r="C14" s="215"/>
      <c r="D14" s="215"/>
      <c r="E14" s="199" t="s">
        <v>184</v>
      </c>
      <c r="F14" s="119" t="s">
        <v>367</v>
      </c>
      <c r="G14" s="221"/>
      <c r="H14" s="221"/>
    </row>
    <row r="15" spans="1:8" ht="15">
      <c r="A15" s="199" t="s">
        <v>157</v>
      </c>
      <c r="B15" s="101" t="s">
        <v>339</v>
      </c>
      <c r="C15" s="215">
        <v>26</v>
      </c>
      <c r="D15" s="215">
        <v>20</v>
      </c>
      <c r="E15" s="199" t="s">
        <v>185</v>
      </c>
      <c r="F15" s="118" t="s">
        <v>368</v>
      </c>
      <c r="G15" s="222"/>
      <c r="H15" s="222"/>
    </row>
    <row r="16" spans="1:8" ht="15.75">
      <c r="A16" s="200" t="s">
        <v>158</v>
      </c>
      <c r="B16" s="101" t="s">
        <v>340</v>
      </c>
      <c r="C16" s="216"/>
      <c r="D16" s="216"/>
      <c r="E16" s="202"/>
      <c r="F16" s="120"/>
      <c r="G16" s="121"/>
      <c r="H16" s="121"/>
    </row>
    <row r="17" spans="1:8" ht="15">
      <c r="A17" s="200" t="s">
        <v>159</v>
      </c>
      <c r="B17" s="101" t="s">
        <v>341</v>
      </c>
      <c r="C17" s="216"/>
      <c r="D17" s="216"/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811</v>
      </c>
      <c r="D18" s="103">
        <f>SUM(D8:D14)+D15</f>
        <v>719</v>
      </c>
      <c r="E18" s="211" t="s">
        <v>187</v>
      </c>
      <c r="F18" s="118" t="s">
        <v>369</v>
      </c>
      <c r="G18" s="221">
        <v>1019</v>
      </c>
      <c r="H18" s="221">
        <v>826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21"/>
      <c r="H19" s="221">
        <v>7836</v>
      </c>
    </row>
    <row r="20" spans="1:8" ht="30.7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21">
        <v>256</v>
      </c>
      <c r="H20" s="221"/>
    </row>
    <row r="21" spans="1:8" ht="30.75">
      <c r="A21" s="120" t="s">
        <v>162</v>
      </c>
      <c r="B21" s="104" t="s">
        <v>343</v>
      </c>
      <c r="C21" s="214">
        <v>413</v>
      </c>
      <c r="D21" s="214">
        <v>236</v>
      </c>
      <c r="E21" s="211" t="s">
        <v>190</v>
      </c>
      <c r="F21" s="118" t="s">
        <v>372</v>
      </c>
      <c r="G21" s="221"/>
      <c r="H21" s="221">
        <v>1</v>
      </c>
    </row>
    <row r="22" spans="1:8" ht="30.75">
      <c r="A22" s="199" t="s">
        <v>163</v>
      </c>
      <c r="B22" s="104" t="s">
        <v>344</v>
      </c>
      <c r="C22" s="214">
        <v>3</v>
      </c>
      <c r="D22" s="214"/>
      <c r="E22" s="199" t="s">
        <v>191</v>
      </c>
      <c r="F22" s="118" t="s">
        <v>373</v>
      </c>
      <c r="G22" s="221"/>
      <c r="H22" s="221"/>
    </row>
    <row r="23" spans="1:18" ht="15.75">
      <c r="A23" s="199" t="s">
        <v>164</v>
      </c>
      <c r="B23" s="104" t="s">
        <v>345</v>
      </c>
      <c r="C23" s="214"/>
      <c r="D23" s="214">
        <v>1</v>
      </c>
      <c r="E23" s="201" t="s">
        <v>192</v>
      </c>
      <c r="F23" s="119" t="s">
        <v>374</v>
      </c>
      <c r="G23" s="121">
        <f>SUM(G18:G22)</f>
        <v>1275</v>
      </c>
      <c r="H23" s="121">
        <f>SUM(H18:H22)</f>
        <v>8663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9" t="s">
        <v>165</v>
      </c>
      <c r="B24" s="104" t="s">
        <v>346</v>
      </c>
      <c r="C24" s="214">
        <v>1</v>
      </c>
      <c r="D24" s="214">
        <v>1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417</v>
      </c>
      <c r="D25" s="103">
        <f>SUM(D21:D24)</f>
        <v>238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0.75">
      <c r="A27" s="198" t="s">
        <v>167</v>
      </c>
      <c r="B27" s="106" t="s">
        <v>348</v>
      </c>
      <c r="C27" s="107">
        <f>C25+C18</f>
        <v>1228</v>
      </c>
      <c r="D27" s="107">
        <f>D25+D18</f>
        <v>957</v>
      </c>
      <c r="E27" s="198" t="s">
        <v>193</v>
      </c>
      <c r="F27" s="119" t="s">
        <v>375</v>
      </c>
      <c r="G27" s="121">
        <f>G12+G14+G23</f>
        <v>1649</v>
      </c>
      <c r="H27" s="121">
        <f>H12+H14+H23</f>
        <v>8914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421</v>
      </c>
      <c r="D29" s="107">
        <f>IF((H27-D27)&gt;0,H27-D27,0)</f>
        <v>7957</v>
      </c>
      <c r="E29" s="198" t="s">
        <v>194</v>
      </c>
      <c r="F29" s="119" t="s">
        <v>376</v>
      </c>
      <c r="G29" s="121">
        <f>IF((C27-G27)&gt;0,C27-G27,0)</f>
        <v>0</v>
      </c>
      <c r="H29" s="121">
        <f>IF((D27-H27)&gt;0,D27-H27,0)</f>
        <v>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21"/>
      <c r="H30" s="221"/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21"/>
      <c r="H31" s="221"/>
    </row>
    <row r="32" spans="1:18" ht="15.75">
      <c r="A32" s="205" t="s">
        <v>170</v>
      </c>
      <c r="B32" s="105" t="s">
        <v>352</v>
      </c>
      <c r="C32" s="103">
        <f>C27-C30+C31</f>
        <v>1228</v>
      </c>
      <c r="D32" s="103">
        <f>D27-D30+D31</f>
        <v>957</v>
      </c>
      <c r="E32" s="198" t="s">
        <v>197</v>
      </c>
      <c r="F32" s="119" t="s">
        <v>379</v>
      </c>
      <c r="G32" s="121">
        <f>G31-G30+G27</f>
        <v>1649</v>
      </c>
      <c r="H32" s="121">
        <f>H31-H30+H27</f>
        <v>8914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421</v>
      </c>
      <c r="D33" s="107">
        <f>IF((H32-D32)&gt;0,H32-D32,0)</f>
        <v>7957</v>
      </c>
      <c r="E33" s="205" t="s">
        <v>198</v>
      </c>
      <c r="F33" s="119" t="s">
        <v>380</v>
      </c>
      <c r="G33" s="121">
        <f>IF((C32-G32)&gt;0,C32-G32,0)</f>
        <v>0</v>
      </c>
      <c r="H33" s="121">
        <f>IF((D32-H32)&gt;0,D32-H32,0)</f>
        <v>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0</v>
      </c>
      <c r="D34" s="103">
        <f>D35+D36+D37</f>
        <v>0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6" t="s">
        <v>172</v>
      </c>
      <c r="B35" s="104" t="s">
        <v>355</v>
      </c>
      <c r="C35" s="217"/>
      <c r="D35" s="217"/>
      <c r="E35" s="212"/>
      <c r="F35" s="120"/>
      <c r="G35" s="121"/>
      <c r="H35" s="121"/>
    </row>
    <row r="36" spans="1:8" ht="15">
      <c r="A36" s="206" t="s">
        <v>173</v>
      </c>
      <c r="B36" s="109" t="s">
        <v>356</v>
      </c>
      <c r="C36" s="223"/>
      <c r="D36" s="218"/>
      <c r="E36" s="212"/>
      <c r="F36" s="122"/>
      <c r="G36" s="121"/>
      <c r="H36" s="121"/>
    </row>
    <row r="37" spans="1:8" ht="15">
      <c r="A37" s="207" t="s">
        <v>174</v>
      </c>
      <c r="B37" s="109" t="s">
        <v>357</v>
      </c>
      <c r="C37" s="219"/>
      <c r="D37" s="219"/>
      <c r="E37" s="212"/>
      <c r="F37" s="122"/>
      <c r="G37" s="121"/>
      <c r="H37" s="121"/>
    </row>
    <row r="38" spans="1:18" ht="15">
      <c r="A38" s="208" t="s">
        <v>175</v>
      </c>
      <c r="B38" s="110" t="s">
        <v>358</v>
      </c>
      <c r="C38" s="111">
        <f>+IF((G32-C32-C34)&gt;0,G32-C32-C34,0)</f>
        <v>421</v>
      </c>
      <c r="D38" s="111">
        <f>+IF((H32-D32-D34)&gt;0,H32-D32-D34,0)</f>
        <v>7957</v>
      </c>
      <c r="E38" s="213" t="s">
        <v>199</v>
      </c>
      <c r="F38" s="123" t="s">
        <v>381</v>
      </c>
      <c r="G38" s="124">
        <f>IF(G33&gt;0,IF(C34+G33&lt;0,0,C34+G33),IF(C33-C34&lt;0,C34-C33,0))</f>
        <v>0</v>
      </c>
      <c r="H38" s="124">
        <f>IF(H33&gt;0,IF(D34+H33&lt;0,0,D34+H33),IF(D33-D34&lt;0,D34-D33,0))</f>
        <v>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8" t="s">
        <v>176</v>
      </c>
      <c r="B39" s="112" t="s">
        <v>359</v>
      </c>
      <c r="C39" s="219"/>
      <c r="D39" s="220"/>
      <c r="E39" s="198" t="s">
        <v>200</v>
      </c>
      <c r="F39" s="123" t="s">
        <v>382</v>
      </c>
      <c r="G39" s="221"/>
      <c r="H39" s="221"/>
    </row>
    <row r="40" spans="1:18" ht="30.75">
      <c r="A40" s="198" t="s">
        <v>207</v>
      </c>
      <c r="B40" s="113" t="s">
        <v>360</v>
      </c>
      <c r="C40" s="114">
        <f>IF(G38=0,IF(C38-C39&gt;0,C38-C39+G39,0),IF(G38-G39&lt;0,G39-G38+C38,0))</f>
        <v>421</v>
      </c>
      <c r="D40" s="114">
        <f>IF(H38=0,IF(D38-D39&gt;0,D38-D39+H39,0),IF(H38-H39&lt;0,H39-H38+D38,0))</f>
        <v>7957</v>
      </c>
      <c r="E40" s="198" t="s">
        <v>201</v>
      </c>
      <c r="F40" s="123" t="s">
        <v>383</v>
      </c>
      <c r="G40" s="114">
        <f>IF(C38=0,IF(G38-G39&gt;0,G38-G39+C39,0),IF(C38-C39&lt;0,C39-C38+G39,0))</f>
        <v>0</v>
      </c>
      <c r="H40" s="114">
        <f>IF(D38=0,IF(H38-H39&gt;0,H38-H39+D39,0),IF(D38-D39&lt;0,D39-D38+H39,0))</f>
        <v>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9" t="s">
        <v>177</v>
      </c>
      <c r="B41" s="113" t="s">
        <v>361</v>
      </c>
      <c r="C41" s="115">
        <f>C32+C34+C38</f>
        <v>1649</v>
      </c>
      <c r="D41" s="115">
        <f>D32+D34+D38</f>
        <v>8914</v>
      </c>
      <c r="E41" s="209" t="s">
        <v>177</v>
      </c>
      <c r="F41" s="110" t="s">
        <v>384</v>
      </c>
      <c r="G41" s="121">
        <f>G38+G32</f>
        <v>1649</v>
      </c>
      <c r="H41" s="121">
        <f>H38+H32</f>
        <v>8914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0"/>
      <c r="E43" s="230"/>
      <c r="F43" s="230"/>
      <c r="G43" s="230"/>
      <c r="H43" s="230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1"/>
      <c r="E45" s="231"/>
      <c r="F45" s="231"/>
      <c r="G45" s="231"/>
      <c r="H45" s="231"/>
    </row>
    <row r="46" spans="1:8" ht="13.5">
      <c r="A46" s="45"/>
      <c r="B46" s="46"/>
      <c r="C46" s="226"/>
      <c r="D46" s="226"/>
      <c r="E46" s="226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6"/>
      <c r="D48" s="227"/>
      <c r="E48" s="227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2019-02-05T08:14:30Z</dcterms:modified>
  <cp:category/>
  <cp:version/>
  <cp:contentType/>
  <cp:contentStatus/>
</cp:coreProperties>
</file>